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5\"/>
    </mc:Choice>
  </mc:AlternateContent>
  <bookViews>
    <workbookView xWindow="0" yWindow="0" windowWidth="10530" windowHeight="6555"/>
  </bookViews>
  <sheets>
    <sheet name="Original Catalog List" sheetId="1" r:id="rId1"/>
    <sheet name="Concatenated Catalog List" sheetId="4" r:id="rId2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  <c r="E4" i="1"/>
  <c r="H4" i="1" s="1"/>
  <c r="E10" i="1"/>
  <c r="G10" i="1" s="1"/>
  <c r="E14" i="1"/>
  <c r="H14" i="1" s="1"/>
  <c r="E18" i="1"/>
  <c r="H18" i="1" s="1"/>
  <c r="E20" i="1"/>
  <c r="H20" i="1" s="1"/>
  <c r="G4" i="1"/>
  <c r="I4" i="1"/>
  <c r="I10" i="1"/>
  <c r="G14" i="1"/>
  <c r="G18" i="1"/>
  <c r="G20" i="1"/>
  <c r="I20" i="1"/>
  <c r="D9" i="1"/>
  <c r="D12" i="1"/>
  <c r="D13" i="1" s="1"/>
  <c r="D14" i="1" s="1"/>
  <c r="C3" i="1"/>
  <c r="C4" i="1"/>
  <c r="C5" i="1"/>
  <c r="E5" i="1" s="1"/>
  <c r="C6" i="1"/>
  <c r="D6" i="1" s="1"/>
  <c r="C7" i="1"/>
  <c r="E7" i="1" s="1"/>
  <c r="C8" i="1"/>
  <c r="E8" i="1" s="1"/>
  <c r="C9" i="1"/>
  <c r="C10" i="1"/>
  <c r="D10" i="1" s="1"/>
  <c r="D11" i="1" s="1"/>
  <c r="C11" i="1"/>
  <c r="E11" i="1" s="1"/>
  <c r="C12" i="1"/>
  <c r="C13" i="1"/>
  <c r="E13" i="1" s="1"/>
  <c r="C14" i="1"/>
  <c r="C15" i="1"/>
  <c r="E15" i="1" s="1"/>
  <c r="C16" i="1"/>
  <c r="D16" i="1" s="1"/>
  <c r="D17" i="1" s="1"/>
  <c r="D18" i="1" s="1"/>
  <c r="C17" i="1"/>
  <c r="E17" i="1" s="1"/>
  <c r="C18" i="1"/>
  <c r="C19" i="1"/>
  <c r="D19" i="1" s="1"/>
  <c r="D20" i="1" s="1"/>
  <c r="D21" i="1" s="1"/>
  <c r="C20" i="1"/>
  <c r="C21" i="1"/>
  <c r="E21" i="1" s="1"/>
  <c r="C22" i="1"/>
  <c r="D22" i="1" s="1"/>
  <c r="C23" i="1"/>
  <c r="E23" i="1" s="1"/>
  <c r="C2" i="1"/>
  <c r="D23" i="1" l="1"/>
  <c r="E22" i="1"/>
  <c r="D7" i="1"/>
  <c r="D8" i="1" s="1"/>
  <c r="E6" i="1"/>
  <c r="G21" i="1"/>
  <c r="H21" i="1"/>
  <c r="I21" i="1"/>
  <c r="I13" i="1"/>
  <c r="H13" i="1"/>
  <c r="G13" i="1"/>
  <c r="G5" i="1"/>
  <c r="H5" i="1"/>
  <c r="I5" i="1"/>
  <c r="G11" i="1"/>
  <c r="I11" i="1"/>
  <c r="H11" i="1"/>
  <c r="H8" i="1"/>
  <c r="I8" i="1"/>
  <c r="E9" i="1"/>
  <c r="G23" i="1"/>
  <c r="I23" i="1"/>
  <c r="H23" i="1"/>
  <c r="H15" i="1"/>
  <c r="G15" i="1"/>
  <c r="I15" i="1"/>
  <c r="G7" i="1"/>
  <c r="I7" i="1"/>
  <c r="H7" i="1"/>
  <c r="H10" i="1"/>
  <c r="E19" i="1"/>
  <c r="E3" i="1"/>
  <c r="D2" i="1"/>
  <c r="D3" i="1" s="1"/>
  <c r="D15" i="1"/>
  <c r="E12" i="1" s="1"/>
  <c r="I18" i="1"/>
  <c r="I14" i="1"/>
  <c r="E16" i="1"/>
  <c r="G16" i="1" s="1"/>
  <c r="G8" i="1"/>
  <c r="I17" i="1"/>
  <c r="H17" i="1"/>
  <c r="H9" i="1"/>
  <c r="G9" i="1"/>
  <c r="G17" i="1"/>
  <c r="D31" i="4"/>
  <c r="D34" i="4"/>
  <c r="D37" i="4"/>
  <c r="D41" i="4"/>
  <c r="D44" i="4"/>
  <c r="D47" i="4"/>
  <c r="D27" i="4"/>
  <c r="D6" i="4"/>
  <c r="D9" i="4"/>
  <c r="D12" i="4"/>
  <c r="D16" i="4"/>
  <c r="D19" i="4"/>
  <c r="D22" i="4"/>
  <c r="D2" i="4"/>
  <c r="G12" i="1" l="1"/>
  <c r="I12" i="1"/>
  <c r="H12" i="1"/>
  <c r="D4" i="1"/>
  <c r="D5" i="1" s="1"/>
  <c r="E2" i="1"/>
  <c r="H3" i="1"/>
  <c r="G3" i="1"/>
  <c r="I3" i="1"/>
  <c r="G6" i="1"/>
  <c r="I6" i="1"/>
  <c r="H6" i="1"/>
  <c r="I9" i="1"/>
  <c r="H19" i="1"/>
  <c r="G19" i="1"/>
  <c r="I19" i="1"/>
  <c r="G22" i="1"/>
  <c r="I22" i="1"/>
  <c r="H22" i="1"/>
  <c r="I16" i="1"/>
  <c r="H16" i="1"/>
  <c r="H2" i="1" l="1"/>
  <c r="G2" i="1"/>
  <c r="I2" i="1"/>
</calcChain>
</file>

<file path=xl/sharedStrings.xml><?xml version="1.0" encoding="utf-8"?>
<sst xmlns="http://schemas.openxmlformats.org/spreadsheetml/2006/main" count="76" uniqueCount="36">
  <si>
    <t>AKTIV</t>
  </si>
  <si>
    <t>Stores Catalog By</t>
  </si>
  <si>
    <t>Bin Location</t>
  </si>
  <si>
    <t>Date</t>
  </si>
  <si>
    <t>BASF Ludwigshafen</t>
  </si>
  <si>
    <t>Material Number</t>
  </si>
  <si>
    <t>/</t>
  </si>
  <si>
    <t>SHREVPA1</t>
  </si>
  <si>
    <t>Page</t>
  </si>
  <si>
    <t>Material Desc.</t>
  </si>
  <si>
    <t>UTMI</t>
  </si>
  <si>
    <t>Material</t>
  </si>
  <si>
    <t>PO Long Text Description</t>
  </si>
  <si>
    <t>WASHER, SPRING, SPRING STEEL, 159/179 X 1 MM, ITEM NO. 3594, 5 PER SET,</t>
  </si>
  <si>
    <t>FOR ROBATEL EXTRACTOR TYPE/MODEL BXP 520 SPECIAL, S/N X92855 C,</t>
  </si>
  <si>
    <t>18-EXT-1, AREA 18</t>
  </si>
  <si>
    <t>SPACER, BEARING, FOR ROBATEL BXP 520 CENTRIFUGEL EXTRACTOR, P/N M010,</t>
  </si>
  <si>
    <t>S/N X92.855C, DWG NO 54255, AREA 18</t>
  </si>
  <si>
    <t>TURBINE, ALLOY C276, ITEM NO. B215, FOR ROBATEL EXTRACTOR TYPE/MODEL BXP</t>
  </si>
  <si>
    <t>520 SPECIAL, S/N X92855C, 18-EXT-1, AREA 18</t>
  </si>
  <si>
    <t>WASHER, SPRING, SPRING STEEL, 092/109 X 0.6 MM, ITEM NO. 1413, 2 PER</t>
  </si>
  <si>
    <t>SET, FOR ROBATEL EXTRACTOR TYPE/MODEL BXP 520 SPECIAL, S/N X928 55C,</t>
  </si>
  <si>
    <t>SLEEVE, SHAFT, UPPER, ALLOY C276 ITEM NO. M011, FOR ROBATEL INC</t>
  </si>
  <si>
    <t>EXTRACTOR, TYPE/MODEL BXP 520 SPECIAL, S/N X92855C 18-EXT-1, AREA 18</t>
  </si>
  <si>
    <t>SPACER, LOWER BEARING, STEEL, ITEM NO. M034, FOR ROBATEL INC EXTRACTOR</t>
  </si>
  <si>
    <t>BXP 520 SPECIAL, S/N X92855C, 18-EXT-1, AREA 18</t>
  </si>
  <si>
    <t>SHAFT, UPPER, HARD STEEL, ITEM NO. M002, FOR ROBATEL INC EXTRACTOR</t>
  </si>
  <si>
    <t>TYPE/MODEL BXP 520 SPECIAL, S/N X92855C, 18-EXT-1, AREA 18</t>
  </si>
  <si>
    <t>SELECTION CRITERIA</t>
  </si>
  <si>
    <t>:</t>
  </si>
  <si>
    <t>EQ</t>
  </si>
  <si>
    <t>BT</t>
  </si>
  <si>
    <t>-&gt;</t>
  </si>
  <si>
    <t>ZVSP</t>
  </si>
  <si>
    <t>=CONCATENATE()</t>
  </si>
  <si>
    <t>=&amp;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</si>
</sst>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27</xdr:row>
      <xdr:rowOff>66675</xdr:rowOff>
    </xdr:from>
    <xdr:to>
      <xdr:col>1</xdr:col>
      <xdr:colOff>3590925</xdr:colOff>
      <xdr:row>36</xdr:row>
      <xdr:rowOff>34636</xdr:rowOff>
    </xdr:to>
    <xdr:sp macro="" textlink="">
      <xdr:nvSpPr>
        <xdr:cNvPr id="2" name="Rounded Rectangular Callout 1"/>
        <xdr:cNvSpPr/>
      </xdr:nvSpPr>
      <xdr:spPr>
        <a:xfrm>
          <a:off x="3013364" y="4274993"/>
          <a:ext cx="2257425" cy="1370734"/>
        </a:xfrm>
        <a:prstGeom prst="wedgeRoundRectCallout">
          <a:avLst>
            <a:gd name="adj1" fmla="val -42730"/>
            <a:gd name="adj2" fmla="val -96386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Paste data here in columns A &amp; B</a:t>
          </a:r>
        </a:p>
      </xdr:txBody>
    </xdr:sp>
    <xdr:clientData/>
  </xdr:twoCellAnchor>
  <xdr:twoCellAnchor>
    <xdr:from>
      <xdr:col>1</xdr:col>
      <xdr:colOff>4962525</xdr:colOff>
      <xdr:row>29</xdr:row>
      <xdr:rowOff>57150</xdr:rowOff>
    </xdr:from>
    <xdr:to>
      <xdr:col>6</xdr:col>
      <xdr:colOff>238125</xdr:colOff>
      <xdr:row>39</xdr:row>
      <xdr:rowOff>9525</xdr:rowOff>
    </xdr:to>
    <xdr:sp macro="" textlink="">
      <xdr:nvSpPr>
        <xdr:cNvPr id="3" name="Rounded Rectangular Callout 2"/>
        <xdr:cNvSpPr/>
      </xdr:nvSpPr>
      <xdr:spPr>
        <a:xfrm>
          <a:off x="6638925" y="4752975"/>
          <a:ext cx="2257425" cy="1571625"/>
        </a:xfrm>
        <a:prstGeom prst="wedgeRoundRectCallout">
          <a:avLst>
            <a:gd name="adj1" fmla="val -15688"/>
            <a:gd name="adj2" fmla="val -92354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These</a:t>
          </a:r>
          <a:r>
            <a:rPr lang="en-US" sz="2800"/>
            <a:t> </a:t>
          </a:r>
          <a:r>
            <a:rPr lang="en-US" sz="1800"/>
            <a:t>calculations count the number of rows per item</a:t>
          </a:r>
          <a:endParaRPr lang="en-US" sz="2400"/>
        </a:p>
        <a:p>
          <a:pPr algn="ctr"/>
          <a:endParaRPr lang="en-US" sz="2400"/>
        </a:p>
      </xdr:txBody>
    </xdr:sp>
    <xdr:clientData/>
  </xdr:twoCellAnchor>
  <xdr:twoCellAnchor>
    <xdr:from>
      <xdr:col>6</xdr:col>
      <xdr:colOff>2105025</xdr:colOff>
      <xdr:row>30</xdr:row>
      <xdr:rowOff>123825</xdr:rowOff>
    </xdr:from>
    <xdr:to>
      <xdr:col>6</xdr:col>
      <xdr:colOff>4362450</xdr:colOff>
      <xdr:row>44</xdr:row>
      <xdr:rowOff>0</xdr:rowOff>
    </xdr:to>
    <xdr:sp macro="" textlink="">
      <xdr:nvSpPr>
        <xdr:cNvPr id="4" name="Rounded Rectangular Callout 3"/>
        <xdr:cNvSpPr/>
      </xdr:nvSpPr>
      <xdr:spPr>
        <a:xfrm>
          <a:off x="10764116" y="4799734"/>
          <a:ext cx="2257425" cy="2058266"/>
        </a:xfrm>
        <a:prstGeom prst="wedgeRoundRectCallout">
          <a:avLst>
            <a:gd name="adj1" fmla="val 101037"/>
            <a:gd name="adj2" fmla="val -74930"/>
            <a:gd name="adj3" fmla="val 1666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These four columns distribute the pasted data, according to the number of rows per item</a:t>
          </a:r>
        </a:p>
      </xdr:txBody>
    </xdr:sp>
    <xdr:clientData/>
  </xdr:twoCellAnchor>
  <xdr:twoCellAnchor>
    <xdr:from>
      <xdr:col>5</xdr:col>
      <xdr:colOff>103911</xdr:colOff>
      <xdr:row>22</xdr:row>
      <xdr:rowOff>86590</xdr:rowOff>
    </xdr:from>
    <xdr:to>
      <xdr:col>9</xdr:col>
      <xdr:colOff>346367</xdr:colOff>
      <xdr:row>26</xdr:row>
      <xdr:rowOff>103908</xdr:rowOff>
    </xdr:to>
    <xdr:sp macro="" textlink="">
      <xdr:nvSpPr>
        <xdr:cNvPr id="5" name="Left Brace 4"/>
        <xdr:cNvSpPr/>
      </xdr:nvSpPr>
      <xdr:spPr>
        <a:xfrm rot="16200000">
          <a:off x="13923820" y="-2372592"/>
          <a:ext cx="640773" cy="12417138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tabSelected="1" zoomScale="70" zoomScaleNormal="70" workbookViewId="0">
      <selection activeCell="A10" sqref="A10"/>
    </sheetView>
  </sheetViews>
  <sheetFormatPr defaultRowHeight="12.75" x14ac:dyDescent="0.2"/>
  <cols>
    <col min="1" max="1" width="17" customWidth="1"/>
    <col min="2" max="2" width="79.7109375" bestFit="1" customWidth="1"/>
    <col min="3" max="5" width="4.7109375" style="3" customWidth="1"/>
    <col min="6" max="6" width="10.85546875" customWidth="1"/>
    <col min="7" max="7" width="79.7109375" bestFit="1" customWidth="1"/>
    <col min="8" max="8" width="74.28515625" bestFit="1" customWidth="1"/>
    <col min="9" max="9" width="17.5703125" bestFit="1" customWidth="1"/>
  </cols>
  <sheetData>
    <row r="1" spans="1:9" x14ac:dyDescent="0.2">
      <c r="A1" s="3" t="s">
        <v>11</v>
      </c>
      <c r="B1" t="s">
        <v>12</v>
      </c>
    </row>
    <row r="2" spans="1:9" x14ac:dyDescent="0.2">
      <c r="A2">
        <v>702122547</v>
      </c>
      <c r="B2" t="s">
        <v>13</v>
      </c>
      <c r="C2" s="5" t="str">
        <f>IF(A2&gt;1,"Yes","No")</f>
        <v>Yes</v>
      </c>
      <c r="D2" s="5">
        <f>IF(C2="Yes",1,IF(C2="No",D1+1,0))</f>
        <v>1</v>
      </c>
      <c r="E2" s="5">
        <f>IF(C2="Yes",MAX(D2:D5),0)</f>
        <v>4</v>
      </c>
      <c r="F2">
        <f>IF(E2&gt;1,A2,"")</f>
        <v>702122547</v>
      </c>
      <c r="G2" t="str">
        <f>IF($E2&gt;=1,$B2,"")</f>
        <v>WASHER, SPRING, SPRING STEEL, 159/179 X 1 MM, ITEM NO. 3594, 5 PER SET,</v>
      </c>
      <c r="H2" t="str">
        <f>IF($E2&gt;=2,$B3,"")</f>
        <v>FOR ROBATEL EXTRACTOR TYPE/MODEL BXP 520 SPECIAL, S/N X92855 C,</v>
      </c>
      <c r="I2" t="str">
        <f>IF($E2&gt;=4,$B4,"")</f>
        <v>18-EXT-1, AREA 18</v>
      </c>
    </row>
    <row r="3" spans="1:9" x14ac:dyDescent="0.2">
      <c r="B3" t="s">
        <v>14</v>
      </c>
      <c r="C3" s="5" t="str">
        <f t="shared" ref="C3:C23" si="0">IF(A3&gt;1,"Yes","No")</f>
        <v>No</v>
      </c>
      <c r="D3" s="5">
        <f t="shared" ref="D3:D23" si="1">IF(C3="Yes",1,IF(C3="No",D2+1,0))</f>
        <v>2</v>
      </c>
      <c r="E3" s="5">
        <f t="shared" ref="E3:E23" si="2">IF(C3="Yes",MAX(D3:D6),0)</f>
        <v>0</v>
      </c>
      <c r="F3" t="str">
        <f t="shared" ref="F3:F23" si="3">IF(E3&gt;1,A3,"")</f>
        <v/>
      </c>
      <c r="G3" t="str">
        <f t="shared" ref="G3:G23" si="4">IF($E3&gt;=1,$B3,"")</f>
        <v/>
      </c>
      <c r="H3" t="str">
        <f t="shared" ref="H3:H23" si="5">IF($E3&gt;=2,$B4,"")</f>
        <v/>
      </c>
      <c r="I3" t="str">
        <f t="shared" ref="I3:I23" si="6">IF($E3&gt;=4,$B5,"")</f>
        <v/>
      </c>
    </row>
    <row r="4" spans="1:9" x14ac:dyDescent="0.2">
      <c r="B4" t="s">
        <v>15</v>
      </c>
      <c r="C4" s="5" t="str">
        <f t="shared" si="0"/>
        <v>No</v>
      </c>
      <c r="D4" s="5">
        <f t="shared" si="1"/>
        <v>3</v>
      </c>
      <c r="E4" s="5">
        <f t="shared" si="2"/>
        <v>0</v>
      </c>
      <c r="F4" t="str">
        <f t="shared" si="3"/>
        <v/>
      </c>
      <c r="G4" t="str">
        <f t="shared" si="4"/>
        <v/>
      </c>
      <c r="H4" t="str">
        <f t="shared" si="5"/>
        <v/>
      </c>
      <c r="I4" t="str">
        <f t="shared" si="6"/>
        <v/>
      </c>
    </row>
    <row r="5" spans="1:9" x14ac:dyDescent="0.2">
      <c r="C5" s="5" t="str">
        <f t="shared" si="0"/>
        <v>No</v>
      </c>
      <c r="D5" s="5">
        <f t="shared" si="1"/>
        <v>4</v>
      </c>
      <c r="E5" s="5">
        <f t="shared" si="2"/>
        <v>0</v>
      </c>
      <c r="F5" t="str">
        <f t="shared" si="3"/>
        <v/>
      </c>
      <c r="G5" t="str">
        <f t="shared" si="4"/>
        <v/>
      </c>
      <c r="H5" t="str">
        <f t="shared" si="5"/>
        <v/>
      </c>
      <c r="I5" t="str">
        <f t="shared" si="6"/>
        <v/>
      </c>
    </row>
    <row r="6" spans="1:9" x14ac:dyDescent="0.2">
      <c r="A6">
        <v>702122541</v>
      </c>
      <c r="B6" t="s">
        <v>16</v>
      </c>
      <c r="C6" s="5" t="str">
        <f t="shared" si="0"/>
        <v>Yes</v>
      </c>
      <c r="D6" s="5">
        <f t="shared" si="1"/>
        <v>1</v>
      </c>
      <c r="E6" s="5">
        <f t="shared" si="2"/>
        <v>3</v>
      </c>
      <c r="F6">
        <f t="shared" si="3"/>
        <v>702122541</v>
      </c>
      <c r="G6" t="str">
        <f t="shared" si="4"/>
        <v>SPACER, BEARING, FOR ROBATEL BXP 520 CENTRIFUGEL EXTRACTOR, P/N M010,</v>
      </c>
      <c r="H6" t="str">
        <f t="shared" si="5"/>
        <v>S/N X92.855C, DWG NO 54255, AREA 18</v>
      </c>
      <c r="I6" t="str">
        <f t="shared" si="6"/>
        <v/>
      </c>
    </row>
    <row r="7" spans="1:9" x14ac:dyDescent="0.2">
      <c r="B7" t="s">
        <v>17</v>
      </c>
      <c r="C7" s="5" t="str">
        <f t="shared" si="0"/>
        <v>No</v>
      </c>
      <c r="D7" s="5">
        <f t="shared" si="1"/>
        <v>2</v>
      </c>
      <c r="E7" s="5">
        <f t="shared" si="2"/>
        <v>0</v>
      </c>
      <c r="F7" t="str">
        <f t="shared" si="3"/>
        <v/>
      </c>
      <c r="G7" t="str">
        <f t="shared" si="4"/>
        <v/>
      </c>
      <c r="H7" t="str">
        <f t="shared" si="5"/>
        <v/>
      </c>
      <c r="I7" t="str">
        <f t="shared" si="6"/>
        <v/>
      </c>
    </row>
    <row r="8" spans="1:9" x14ac:dyDescent="0.2">
      <c r="C8" s="5" t="str">
        <f t="shared" si="0"/>
        <v>No</v>
      </c>
      <c r="D8" s="5">
        <f t="shared" si="1"/>
        <v>3</v>
      </c>
      <c r="E8" s="5">
        <f t="shared" si="2"/>
        <v>0</v>
      </c>
      <c r="F8" t="str">
        <f t="shared" si="3"/>
        <v/>
      </c>
      <c r="G8" t="str">
        <f t="shared" si="4"/>
        <v/>
      </c>
      <c r="H8" t="str">
        <f t="shared" si="5"/>
        <v/>
      </c>
      <c r="I8" t="str">
        <f t="shared" si="6"/>
        <v/>
      </c>
    </row>
    <row r="9" spans="1:9" x14ac:dyDescent="0.2">
      <c r="A9">
        <v>702122545</v>
      </c>
      <c r="B9" t="s">
        <v>18</v>
      </c>
      <c r="C9" s="5" t="str">
        <f t="shared" si="0"/>
        <v>Yes</v>
      </c>
      <c r="D9" s="5">
        <f t="shared" si="1"/>
        <v>1</v>
      </c>
      <c r="E9" s="5">
        <f t="shared" si="2"/>
        <v>3</v>
      </c>
      <c r="F9">
        <f t="shared" si="3"/>
        <v>702122545</v>
      </c>
      <c r="G9" t="str">
        <f t="shared" si="4"/>
        <v>TURBINE, ALLOY C276, ITEM NO. B215, FOR ROBATEL EXTRACTOR TYPE/MODEL BXP</v>
      </c>
      <c r="H9" t="str">
        <f t="shared" si="5"/>
        <v>520 SPECIAL, S/N X92855C, 18-EXT-1, AREA 18</v>
      </c>
      <c r="I9" t="str">
        <f t="shared" si="6"/>
        <v/>
      </c>
    </row>
    <row r="10" spans="1:9" x14ac:dyDescent="0.2">
      <c r="B10" t="s">
        <v>19</v>
      </c>
      <c r="C10" s="5" t="str">
        <f t="shared" si="0"/>
        <v>No</v>
      </c>
      <c r="D10" s="5">
        <f t="shared" si="1"/>
        <v>2</v>
      </c>
      <c r="E10" s="5">
        <f t="shared" si="2"/>
        <v>0</v>
      </c>
      <c r="F10" t="str">
        <f t="shared" si="3"/>
        <v/>
      </c>
      <c r="G10" t="str">
        <f t="shared" si="4"/>
        <v/>
      </c>
      <c r="H10" t="str">
        <f t="shared" si="5"/>
        <v/>
      </c>
      <c r="I10" t="str">
        <f t="shared" si="6"/>
        <v/>
      </c>
    </row>
    <row r="11" spans="1:9" x14ac:dyDescent="0.2">
      <c r="C11" s="5" t="str">
        <f t="shared" si="0"/>
        <v>No</v>
      </c>
      <c r="D11" s="5">
        <f t="shared" si="1"/>
        <v>3</v>
      </c>
      <c r="E11" s="5">
        <f t="shared" si="2"/>
        <v>0</v>
      </c>
      <c r="F11" t="str">
        <f t="shared" si="3"/>
        <v/>
      </c>
      <c r="G11" t="str">
        <f t="shared" si="4"/>
        <v/>
      </c>
      <c r="H11" t="str">
        <f t="shared" si="5"/>
        <v/>
      </c>
      <c r="I11" t="str">
        <f t="shared" si="6"/>
        <v/>
      </c>
    </row>
    <row r="12" spans="1:9" x14ac:dyDescent="0.2">
      <c r="A12">
        <v>702122546</v>
      </c>
      <c r="B12" t="s">
        <v>20</v>
      </c>
      <c r="C12" s="5" t="str">
        <f t="shared" si="0"/>
        <v>Yes</v>
      </c>
      <c r="D12" s="5">
        <f t="shared" si="1"/>
        <v>1</v>
      </c>
      <c r="E12" s="5">
        <f t="shared" si="2"/>
        <v>4</v>
      </c>
      <c r="F12">
        <f t="shared" si="3"/>
        <v>702122546</v>
      </c>
      <c r="G12" t="str">
        <f t="shared" si="4"/>
        <v>WASHER, SPRING, SPRING STEEL, 092/109 X 0.6 MM, ITEM NO. 1413, 2 PER</v>
      </c>
      <c r="H12" t="str">
        <f t="shared" si="5"/>
        <v>SET, FOR ROBATEL EXTRACTOR TYPE/MODEL BXP 520 SPECIAL, S/N X928 55C,</v>
      </c>
      <c r="I12" t="str">
        <f t="shared" si="6"/>
        <v>18-EXT-1, AREA 18</v>
      </c>
    </row>
    <row r="13" spans="1:9" x14ac:dyDescent="0.2">
      <c r="B13" t="s">
        <v>21</v>
      </c>
      <c r="C13" s="5" t="str">
        <f t="shared" si="0"/>
        <v>No</v>
      </c>
      <c r="D13" s="5">
        <f t="shared" si="1"/>
        <v>2</v>
      </c>
      <c r="E13" s="5">
        <f t="shared" si="2"/>
        <v>0</v>
      </c>
      <c r="F13" t="str">
        <f t="shared" si="3"/>
        <v/>
      </c>
      <c r="G13" t="str">
        <f t="shared" si="4"/>
        <v/>
      </c>
      <c r="H13" t="str">
        <f t="shared" si="5"/>
        <v/>
      </c>
      <c r="I13" t="str">
        <f t="shared" si="6"/>
        <v/>
      </c>
    </row>
    <row r="14" spans="1:9" x14ac:dyDescent="0.2">
      <c r="B14" t="s">
        <v>15</v>
      </c>
      <c r="C14" s="5" t="str">
        <f t="shared" si="0"/>
        <v>No</v>
      </c>
      <c r="D14" s="5">
        <f t="shared" si="1"/>
        <v>3</v>
      </c>
      <c r="E14" s="5">
        <f t="shared" si="2"/>
        <v>0</v>
      </c>
      <c r="F14" t="str">
        <f t="shared" si="3"/>
        <v/>
      </c>
      <c r="G14" t="str">
        <f t="shared" si="4"/>
        <v/>
      </c>
      <c r="H14" t="str">
        <f t="shared" si="5"/>
        <v/>
      </c>
      <c r="I14" t="str">
        <f t="shared" si="6"/>
        <v/>
      </c>
    </row>
    <row r="15" spans="1:9" x14ac:dyDescent="0.2">
      <c r="C15" s="5" t="str">
        <f t="shared" si="0"/>
        <v>No</v>
      </c>
      <c r="D15" s="5">
        <f t="shared" si="1"/>
        <v>4</v>
      </c>
      <c r="E15" s="5">
        <f t="shared" si="2"/>
        <v>0</v>
      </c>
      <c r="F15" t="str">
        <f t="shared" si="3"/>
        <v/>
      </c>
      <c r="G15" t="str">
        <f t="shared" si="4"/>
        <v/>
      </c>
      <c r="H15" t="str">
        <f t="shared" si="5"/>
        <v/>
      </c>
      <c r="I15" t="str">
        <f t="shared" si="6"/>
        <v/>
      </c>
    </row>
    <row r="16" spans="1:9" x14ac:dyDescent="0.2">
      <c r="A16">
        <v>702122540</v>
      </c>
      <c r="B16" t="s">
        <v>22</v>
      </c>
      <c r="C16" s="5" t="str">
        <f t="shared" si="0"/>
        <v>Yes</v>
      </c>
      <c r="D16" s="5">
        <f t="shared" si="1"/>
        <v>1</v>
      </c>
      <c r="E16" s="5">
        <f t="shared" si="2"/>
        <v>3</v>
      </c>
      <c r="F16">
        <f t="shared" si="3"/>
        <v>702122540</v>
      </c>
      <c r="G16" t="str">
        <f t="shared" si="4"/>
        <v>SLEEVE, SHAFT, UPPER, ALLOY C276 ITEM NO. M011, FOR ROBATEL INC</v>
      </c>
      <c r="H16" t="str">
        <f t="shared" si="5"/>
        <v>EXTRACTOR, TYPE/MODEL BXP 520 SPECIAL, S/N X92855C 18-EXT-1, AREA 18</v>
      </c>
      <c r="I16" t="str">
        <f t="shared" si="6"/>
        <v/>
      </c>
    </row>
    <row r="17" spans="1:9" x14ac:dyDescent="0.2">
      <c r="B17" t="s">
        <v>23</v>
      </c>
      <c r="C17" s="5" t="str">
        <f t="shared" si="0"/>
        <v>No</v>
      </c>
      <c r="D17" s="5">
        <f t="shared" si="1"/>
        <v>2</v>
      </c>
      <c r="E17" s="5">
        <f t="shared" si="2"/>
        <v>0</v>
      </c>
      <c r="F17" t="str">
        <f t="shared" si="3"/>
        <v/>
      </c>
      <c r="G17" t="str">
        <f t="shared" si="4"/>
        <v/>
      </c>
      <c r="H17" t="str">
        <f t="shared" si="5"/>
        <v/>
      </c>
      <c r="I17" t="str">
        <f t="shared" si="6"/>
        <v/>
      </c>
    </row>
    <row r="18" spans="1:9" x14ac:dyDescent="0.2">
      <c r="C18" s="5" t="str">
        <f t="shared" si="0"/>
        <v>No</v>
      </c>
      <c r="D18" s="5">
        <f t="shared" si="1"/>
        <v>3</v>
      </c>
      <c r="E18" s="5">
        <f t="shared" si="2"/>
        <v>0</v>
      </c>
      <c r="F18" t="str">
        <f t="shared" si="3"/>
        <v/>
      </c>
      <c r="G18" t="str">
        <f t="shared" si="4"/>
        <v/>
      </c>
      <c r="H18" t="str">
        <f t="shared" si="5"/>
        <v/>
      </c>
      <c r="I18" t="str">
        <f t="shared" si="6"/>
        <v/>
      </c>
    </row>
    <row r="19" spans="1:9" x14ac:dyDescent="0.2">
      <c r="A19">
        <v>702122543</v>
      </c>
      <c r="B19" t="s">
        <v>24</v>
      </c>
      <c r="C19" s="5" t="str">
        <f t="shared" si="0"/>
        <v>Yes</v>
      </c>
      <c r="D19" s="5">
        <f t="shared" si="1"/>
        <v>1</v>
      </c>
      <c r="E19" s="5">
        <f t="shared" si="2"/>
        <v>3</v>
      </c>
      <c r="F19">
        <f t="shared" si="3"/>
        <v>702122543</v>
      </c>
      <c r="G19" t="str">
        <f t="shared" si="4"/>
        <v>SPACER, LOWER BEARING, STEEL, ITEM NO. M034, FOR ROBATEL INC EXTRACTOR</v>
      </c>
      <c r="H19" t="str">
        <f t="shared" si="5"/>
        <v>BXP 520 SPECIAL, S/N X92855C, 18-EXT-1, AREA 18</v>
      </c>
      <c r="I19" t="str">
        <f t="shared" si="6"/>
        <v/>
      </c>
    </row>
    <row r="20" spans="1:9" x14ac:dyDescent="0.2">
      <c r="B20" t="s">
        <v>25</v>
      </c>
      <c r="C20" s="5" t="str">
        <f t="shared" si="0"/>
        <v>No</v>
      </c>
      <c r="D20" s="5">
        <f t="shared" si="1"/>
        <v>2</v>
      </c>
      <c r="E20" s="5">
        <f t="shared" si="2"/>
        <v>0</v>
      </c>
      <c r="F20" t="str">
        <f t="shared" si="3"/>
        <v/>
      </c>
      <c r="G20" t="str">
        <f t="shared" si="4"/>
        <v/>
      </c>
      <c r="H20" t="str">
        <f t="shared" si="5"/>
        <v/>
      </c>
      <c r="I20" t="str">
        <f t="shared" si="6"/>
        <v/>
      </c>
    </row>
    <row r="21" spans="1:9" x14ac:dyDescent="0.2">
      <c r="C21" s="5" t="str">
        <f t="shared" si="0"/>
        <v>No</v>
      </c>
      <c r="D21" s="5">
        <f t="shared" si="1"/>
        <v>3</v>
      </c>
      <c r="E21" s="5">
        <f t="shared" si="2"/>
        <v>0</v>
      </c>
      <c r="F21" t="str">
        <f t="shared" si="3"/>
        <v/>
      </c>
      <c r="G21" t="str">
        <f t="shared" si="4"/>
        <v/>
      </c>
      <c r="H21" t="str">
        <f t="shared" si="5"/>
        <v/>
      </c>
      <c r="I21" t="str">
        <f t="shared" si="6"/>
        <v/>
      </c>
    </row>
    <row r="22" spans="1:9" x14ac:dyDescent="0.2">
      <c r="A22">
        <v>702122539</v>
      </c>
      <c r="B22" t="s">
        <v>26</v>
      </c>
      <c r="C22" s="5" t="str">
        <f t="shared" si="0"/>
        <v>Yes</v>
      </c>
      <c r="D22" s="5">
        <f t="shared" si="1"/>
        <v>1</v>
      </c>
      <c r="E22" s="5">
        <f t="shared" si="2"/>
        <v>2</v>
      </c>
      <c r="F22">
        <f t="shared" si="3"/>
        <v>702122539</v>
      </c>
      <c r="G22" t="str">
        <f t="shared" si="4"/>
        <v>SHAFT, UPPER, HARD STEEL, ITEM NO. M002, FOR ROBATEL INC EXTRACTOR</v>
      </c>
      <c r="H22" t="str">
        <f t="shared" si="5"/>
        <v>TYPE/MODEL BXP 520 SPECIAL, S/N X92855C, 18-EXT-1, AREA 18</v>
      </c>
      <c r="I22" t="str">
        <f t="shared" si="6"/>
        <v/>
      </c>
    </row>
    <row r="23" spans="1:9" x14ac:dyDescent="0.2">
      <c r="B23" t="s">
        <v>27</v>
      </c>
      <c r="C23" s="5" t="str">
        <f t="shared" si="0"/>
        <v>No</v>
      </c>
      <c r="D23" s="5">
        <f t="shared" si="1"/>
        <v>2</v>
      </c>
      <c r="E23" s="5">
        <f t="shared" si="2"/>
        <v>0</v>
      </c>
      <c r="F23" t="str">
        <f t="shared" si="3"/>
        <v/>
      </c>
      <c r="G23" t="str">
        <f t="shared" si="4"/>
        <v/>
      </c>
      <c r="H23" t="str">
        <f t="shared" si="5"/>
        <v/>
      </c>
      <c r="I23" t="str">
        <f t="shared" si="6"/>
        <v/>
      </c>
    </row>
    <row r="56" spans="9:9" x14ac:dyDescent="0.2">
      <c r="I5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D2" sqref="D2"/>
    </sheetView>
  </sheetViews>
  <sheetFormatPr defaultRowHeight="12.75" x14ac:dyDescent="0.2"/>
  <cols>
    <col min="1" max="1" width="25.140625" bestFit="1" customWidth="1"/>
    <col min="2" max="2" width="79.7109375" bestFit="1" customWidth="1"/>
  </cols>
  <sheetData>
    <row r="1" spans="1:4" x14ac:dyDescent="0.2">
      <c r="A1" s="3" t="s">
        <v>11</v>
      </c>
      <c r="B1" t="s">
        <v>12</v>
      </c>
      <c r="D1" s="4" t="s">
        <v>35</v>
      </c>
    </row>
    <row r="2" spans="1:4" x14ac:dyDescent="0.2">
      <c r="A2">
        <v>702122547</v>
      </c>
      <c r="B2" t="s">
        <v>13</v>
      </c>
      <c r="D2" t="str">
        <f>B2&amp;" "&amp;B3&amp;" "&amp;B4</f>
        <v>WASHER, SPRING, SPRING STEEL, 159/179 X 1 MM, ITEM NO. 3594, 5 PER SET, FOR ROBATEL EXTRACTOR TYPE/MODEL BXP 520 SPECIAL, S/N X92855 C, 18-EXT-1, AREA 18</v>
      </c>
    </row>
    <row r="3" spans="1:4" x14ac:dyDescent="0.2">
      <c r="B3" t="s">
        <v>14</v>
      </c>
    </row>
    <row r="4" spans="1:4" x14ac:dyDescent="0.2">
      <c r="B4" t="s">
        <v>15</v>
      </c>
    </row>
    <row r="6" spans="1:4" x14ac:dyDescent="0.2">
      <c r="A6">
        <v>702122541</v>
      </c>
      <c r="B6" t="s">
        <v>16</v>
      </c>
      <c r="D6" t="str">
        <f t="shared" ref="D6:D22" si="0">B6&amp;" "&amp;B7&amp;" "&amp;B8</f>
        <v xml:space="preserve">SPACER, BEARING, FOR ROBATEL BXP 520 CENTRIFUGEL EXTRACTOR, P/N M010, S/N X92.855C, DWG NO 54255, AREA 18 </v>
      </c>
    </row>
    <row r="7" spans="1:4" x14ac:dyDescent="0.2">
      <c r="B7" t="s">
        <v>17</v>
      </c>
    </row>
    <row r="9" spans="1:4" x14ac:dyDescent="0.2">
      <c r="A9">
        <v>702122545</v>
      </c>
      <c r="B9" t="s">
        <v>18</v>
      </c>
      <c r="D9" t="str">
        <f t="shared" si="0"/>
        <v xml:space="preserve">TURBINE, ALLOY C276, ITEM NO. B215, FOR ROBATEL EXTRACTOR TYPE/MODEL BXP 520 SPECIAL, S/N X92855C, 18-EXT-1, AREA 18 </v>
      </c>
    </row>
    <row r="10" spans="1:4" x14ac:dyDescent="0.2">
      <c r="B10" t="s">
        <v>19</v>
      </c>
    </row>
    <row r="12" spans="1:4" x14ac:dyDescent="0.2">
      <c r="A12">
        <v>702122546</v>
      </c>
      <c r="B12" t="s">
        <v>20</v>
      </c>
      <c r="D12" t="str">
        <f t="shared" si="0"/>
        <v>WASHER, SPRING, SPRING STEEL, 092/109 X 0.6 MM, ITEM NO. 1413, 2 PER SET, FOR ROBATEL EXTRACTOR TYPE/MODEL BXP 520 SPECIAL, S/N X928 55C, 18-EXT-1, AREA 18</v>
      </c>
    </row>
    <row r="13" spans="1:4" x14ac:dyDescent="0.2">
      <c r="B13" t="s">
        <v>21</v>
      </c>
    </row>
    <row r="14" spans="1:4" x14ac:dyDescent="0.2">
      <c r="B14" t="s">
        <v>15</v>
      </c>
    </row>
    <row r="16" spans="1:4" x14ac:dyDescent="0.2">
      <c r="A16">
        <v>702122540</v>
      </c>
      <c r="B16" t="s">
        <v>22</v>
      </c>
      <c r="D16" t="str">
        <f t="shared" si="0"/>
        <v xml:space="preserve">SLEEVE, SHAFT, UPPER, ALLOY C276 ITEM NO. M011, FOR ROBATEL INC EXTRACTOR, TYPE/MODEL BXP 520 SPECIAL, S/N X92855C 18-EXT-1, AREA 18 </v>
      </c>
    </row>
    <row r="17" spans="1:4" x14ac:dyDescent="0.2">
      <c r="B17" t="s">
        <v>23</v>
      </c>
    </row>
    <row r="19" spans="1:4" x14ac:dyDescent="0.2">
      <c r="A19">
        <v>702122543</v>
      </c>
      <c r="B19" t="s">
        <v>24</v>
      </c>
      <c r="D19" t="str">
        <f t="shared" si="0"/>
        <v xml:space="preserve">SPACER, LOWER BEARING, STEEL, ITEM NO. M034, FOR ROBATEL INC EXTRACTOR BXP 520 SPECIAL, S/N X92855C, 18-EXT-1, AREA 18 </v>
      </c>
    </row>
    <row r="20" spans="1:4" x14ac:dyDescent="0.2">
      <c r="B20" t="s">
        <v>25</v>
      </c>
    </row>
    <row r="22" spans="1:4" x14ac:dyDescent="0.2">
      <c r="A22">
        <v>702122539</v>
      </c>
      <c r="B22" t="s">
        <v>26</v>
      </c>
      <c r="D22" t="str">
        <f t="shared" si="0"/>
        <v xml:space="preserve">SHAFT, UPPER, HARD STEEL, ITEM NO. M002, FOR ROBATEL INC EXTRACTOR TYPE/MODEL BXP 520 SPECIAL, S/N X92855C, 18-EXT-1, AREA 18 </v>
      </c>
    </row>
    <row r="23" spans="1:4" x14ac:dyDescent="0.2">
      <c r="B23" t="s">
        <v>27</v>
      </c>
    </row>
    <row r="26" spans="1:4" x14ac:dyDescent="0.2">
      <c r="D26" s="4" t="s">
        <v>34</v>
      </c>
    </row>
    <row r="27" spans="1:4" x14ac:dyDescent="0.2">
      <c r="A27">
        <v>702122547</v>
      </c>
      <c r="B27" t="s">
        <v>13</v>
      </c>
      <c r="D27" t="str">
        <f>CONCATENATE(B27," ",B28," ",B29)</f>
        <v>WASHER, SPRING, SPRING STEEL, 159/179 X 1 MM, ITEM NO. 3594, 5 PER SET, FOR ROBATEL EXTRACTOR TYPE/MODEL BXP 520 SPECIAL, S/N X92855 C, 18-EXT-1, AREA 18</v>
      </c>
    </row>
    <row r="28" spans="1:4" x14ac:dyDescent="0.2">
      <c r="B28" t="s">
        <v>14</v>
      </c>
    </row>
    <row r="29" spans="1:4" x14ac:dyDescent="0.2">
      <c r="B29" t="s">
        <v>15</v>
      </c>
    </row>
    <row r="31" spans="1:4" x14ac:dyDescent="0.2">
      <c r="A31">
        <v>702122541</v>
      </c>
      <c r="B31" t="s">
        <v>16</v>
      </c>
      <c r="D31" t="str">
        <f t="shared" ref="D31:D47" si="1">CONCATENATE(B31," ",B32," ",B33)</f>
        <v xml:space="preserve">SPACER, BEARING, FOR ROBATEL BXP 520 CENTRIFUGEL EXTRACTOR, P/N M010, S/N X92.855C, DWG NO 54255, AREA 18 </v>
      </c>
    </row>
    <row r="32" spans="1:4" x14ac:dyDescent="0.2">
      <c r="B32" t="s">
        <v>17</v>
      </c>
    </row>
    <row r="34" spans="1:4" x14ac:dyDescent="0.2">
      <c r="A34">
        <v>702122545</v>
      </c>
      <c r="B34" t="s">
        <v>18</v>
      </c>
      <c r="D34" t="str">
        <f t="shared" si="1"/>
        <v xml:space="preserve">TURBINE, ALLOY C276, ITEM NO. B215, FOR ROBATEL EXTRACTOR TYPE/MODEL BXP 520 SPECIAL, S/N X92855C, 18-EXT-1, AREA 18 </v>
      </c>
    </row>
    <row r="35" spans="1:4" x14ac:dyDescent="0.2">
      <c r="B35" t="s">
        <v>19</v>
      </c>
    </row>
    <row r="37" spans="1:4" x14ac:dyDescent="0.2">
      <c r="A37">
        <v>702122546</v>
      </c>
      <c r="B37" t="s">
        <v>20</v>
      </c>
      <c r="D37" t="str">
        <f t="shared" si="1"/>
        <v>WASHER, SPRING, SPRING STEEL, 092/109 X 0.6 MM, ITEM NO. 1413, 2 PER SET, FOR ROBATEL EXTRACTOR TYPE/MODEL BXP 520 SPECIAL, S/N X928 55C, 18-EXT-1, AREA 18</v>
      </c>
    </row>
    <row r="38" spans="1:4" x14ac:dyDescent="0.2">
      <c r="B38" t="s">
        <v>21</v>
      </c>
    </row>
    <row r="39" spans="1:4" x14ac:dyDescent="0.2">
      <c r="B39" t="s">
        <v>15</v>
      </c>
    </row>
    <row r="41" spans="1:4" x14ac:dyDescent="0.2">
      <c r="A41">
        <v>702122540</v>
      </c>
      <c r="B41" t="s">
        <v>22</v>
      </c>
      <c r="D41" t="str">
        <f t="shared" si="1"/>
        <v xml:space="preserve">SLEEVE, SHAFT, UPPER, ALLOY C276 ITEM NO. M011, FOR ROBATEL INC EXTRACTOR, TYPE/MODEL BXP 520 SPECIAL, S/N X92855C 18-EXT-1, AREA 18 </v>
      </c>
    </row>
    <row r="42" spans="1:4" x14ac:dyDescent="0.2">
      <c r="B42" t="s">
        <v>23</v>
      </c>
    </row>
    <row r="44" spans="1:4" x14ac:dyDescent="0.2">
      <c r="A44">
        <v>702122543</v>
      </c>
      <c r="B44" t="s">
        <v>24</v>
      </c>
      <c r="D44" t="str">
        <f t="shared" si="1"/>
        <v xml:space="preserve">SPACER, LOWER BEARING, STEEL, ITEM NO. M034, FOR ROBATEL INC EXTRACTOR BXP 520 SPECIAL, S/N X92855C, 18-EXT-1, AREA 18 </v>
      </c>
    </row>
    <row r="45" spans="1:4" x14ac:dyDescent="0.2">
      <c r="B45" t="s">
        <v>25</v>
      </c>
    </row>
    <row r="47" spans="1:4" x14ac:dyDescent="0.2">
      <c r="A47">
        <v>702122539</v>
      </c>
      <c r="B47" t="s">
        <v>26</v>
      </c>
      <c r="D47" t="str">
        <f t="shared" si="1"/>
        <v xml:space="preserve">SHAFT, UPPER, HARD STEEL, ITEM NO. M002, FOR ROBATEL INC EXTRACTOR TYPE/MODEL BXP 520 SPECIAL, S/N X92855C, 18-EXT-1, AREA 18 </v>
      </c>
    </row>
    <row r="48" spans="1:4" x14ac:dyDescent="0.2">
      <c r="B48" t="s">
        <v>27</v>
      </c>
    </row>
    <row r="56" spans="1:13" x14ac:dyDescent="0.2">
      <c r="A56" t="s">
        <v>0</v>
      </c>
      <c r="G56" t="s">
        <v>1</v>
      </c>
      <c r="I56" s="1">
        <v>0.59611111111111115</v>
      </c>
      <c r="L56" t="s">
        <v>3</v>
      </c>
      <c r="M56" s="2">
        <v>42275</v>
      </c>
    </row>
    <row r="57" spans="1:13" x14ac:dyDescent="0.2">
      <c r="A57" t="s">
        <v>4</v>
      </c>
      <c r="J57" t="s">
        <v>6</v>
      </c>
      <c r="K57" t="s">
        <v>7</v>
      </c>
      <c r="L57" t="s">
        <v>8</v>
      </c>
      <c r="M57">
        <v>2</v>
      </c>
    </row>
    <row r="60" spans="1:13" x14ac:dyDescent="0.2">
      <c r="A60" t="s">
        <v>28</v>
      </c>
    </row>
    <row r="62" spans="1:13" x14ac:dyDescent="0.2">
      <c r="C62" t="s">
        <v>29</v>
      </c>
      <c r="D62" t="s">
        <v>30</v>
      </c>
      <c r="E62" t="s">
        <v>10</v>
      </c>
    </row>
    <row r="63" spans="1:13" x14ac:dyDescent="0.2">
      <c r="C63" t="s">
        <v>29</v>
      </c>
      <c r="D63" t="s">
        <v>30</v>
      </c>
      <c r="E63">
        <v>2001</v>
      </c>
    </row>
    <row r="64" spans="1:13" x14ac:dyDescent="0.2">
      <c r="C64" t="s">
        <v>29</v>
      </c>
      <c r="D64" t="s">
        <v>31</v>
      </c>
      <c r="E64">
        <v>702122539</v>
      </c>
      <c r="F64" t="s">
        <v>32</v>
      </c>
      <c r="H64">
        <v>702122547</v>
      </c>
    </row>
    <row r="65" spans="3:5" x14ac:dyDescent="0.2">
      <c r="C65" t="s">
        <v>29</v>
      </c>
      <c r="D65" t="s">
        <v>30</v>
      </c>
      <c r="E65" t="s">
        <v>33</v>
      </c>
    </row>
    <row r="67" spans="3:5" x14ac:dyDescent="0.2">
      <c r="E67" t="s">
        <v>2</v>
      </c>
    </row>
    <row r="68" spans="3:5" x14ac:dyDescent="0.2">
      <c r="E68" t="s">
        <v>5</v>
      </c>
    </row>
    <row r="69" spans="3:5" x14ac:dyDescent="0.2">
      <c r="E6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Catalog List</vt:lpstr>
      <vt:lpstr>Concatenated Catalog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Shreve</dc:creator>
  <cp:lastModifiedBy>J. Carlton Collins</cp:lastModifiedBy>
  <dcterms:created xsi:type="dcterms:W3CDTF">2015-09-28T15:01:57Z</dcterms:created>
  <dcterms:modified xsi:type="dcterms:W3CDTF">2015-10-14T22:53:45Z</dcterms:modified>
</cp:coreProperties>
</file>