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tonc Collins\Documents\2016\"/>
    </mc:Choice>
  </mc:AlternateContent>
  <bookViews>
    <workbookView xWindow="0" yWindow="0" windowWidth="19200" windowHeight="6795"/>
  </bookViews>
  <sheets>
    <sheet name="QB Example" sheetId="1" r:id="rId1"/>
    <sheet name="Trendline" sheetId="2" r:id="rId2"/>
    <sheet name="Slope and Intercept" sheetId="4" r:id="rId3"/>
    <sheet name="Dynamics GP Data" sheetId="5" r:id="rId4"/>
    <sheet name="Initial 12 Month" sheetId="6" r:id="rId5"/>
    <sheet name="Seasonalized" sheetId="7" r:id="rId6"/>
    <sheet name="Known Values" sheetId="9" r:id="rId7"/>
    <sheet name="Pearson Example" sheetId="10" r:id="rId8"/>
    <sheet name="Pearson" sheetId="11" r:id="rId9"/>
    <sheet name="Balance Sheet" sheetId="12" r:id="rId10"/>
    <sheet name="Amort" sheetId="13" r:id="rId11"/>
  </sheets>
  <definedNames>
    <definedName name="amort">Amort!$A$10:$F$130</definedName>
    <definedName name="CPI" localSheetId="9">'Balance Sheet'!$CF$1</definedName>
    <definedName name="CPI">Pearson!$CF$1</definedName>
    <definedName name="_xlnm.Print_Titles" localSheetId="0">'QB Example'!$A:$A,'QB Example'!$2:$2</definedName>
  </definedNames>
  <calcPr calcId="171027"/>
</workbook>
</file>

<file path=xl/calcChain.xml><?xml version="1.0" encoding="utf-8"?>
<calcChain xmlns="http://schemas.openxmlformats.org/spreadsheetml/2006/main">
  <c r="BN302" i="12" l="1"/>
  <c r="BL290" i="12"/>
  <c r="BO290" i="12"/>
  <c r="BP290" i="12"/>
  <c r="BQ290" i="12"/>
  <c r="BR290" i="12"/>
  <c r="BS290" i="12"/>
  <c r="BT290" i="12"/>
  <c r="BU290" i="12"/>
  <c r="BV290" i="12"/>
  <c r="BW290" i="12"/>
  <c r="BX290" i="12"/>
  <c r="BY290" i="12"/>
  <c r="BN290" i="12"/>
  <c r="BL285" i="12"/>
  <c r="BO285" i="12"/>
  <c r="BP285" i="12"/>
  <c r="BQ285" i="12"/>
  <c r="BR285" i="12"/>
  <c r="BS285" i="12"/>
  <c r="BT285" i="12"/>
  <c r="BU285" i="12"/>
  <c r="BV285" i="12"/>
  <c r="BW285" i="12"/>
  <c r="BX285" i="12"/>
  <c r="BY285" i="12"/>
  <c r="BN285" i="12"/>
  <c r="BL299" i="12" l="1"/>
  <c r="BN283" i="12" s="1"/>
  <c r="BQ297" i="12"/>
  <c r="BR297" i="12"/>
  <c r="BS297" i="12"/>
  <c r="BT297" i="12"/>
  <c r="BU297" i="12"/>
  <c r="BV297" i="12"/>
  <c r="BW297" i="12"/>
  <c r="BX297" i="12"/>
  <c r="BY297" i="12"/>
  <c r="BP297" i="12"/>
  <c r="BL291" i="12"/>
  <c r="BL286" i="12"/>
  <c r="BM191" i="11"/>
  <c r="BA2" i="6"/>
  <c r="BB2" i="6"/>
  <c r="BC2" i="6"/>
  <c r="BD2" i="6"/>
  <c r="BE2" i="6"/>
  <c r="BF2" i="6"/>
  <c r="BG2" i="6"/>
  <c r="BG6" i="6" s="1"/>
  <c r="BH2" i="6"/>
  <c r="BH6" i="6" s="1"/>
  <c r="BI2" i="6"/>
  <c r="BJ2" i="6"/>
  <c r="BK2" i="6"/>
  <c r="BL2" i="6"/>
  <c r="BA6" i="6"/>
  <c r="BB6" i="6"/>
  <c r="BC6" i="6"/>
  <c r="BD6" i="6"/>
  <c r="BE6" i="6"/>
  <c r="BF6" i="6"/>
  <c r="BI6" i="6"/>
  <c r="BJ6" i="6"/>
  <c r="BK6" i="6"/>
  <c r="BL6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A16" i="6"/>
  <c r="BB16" i="6"/>
  <c r="BC16" i="6"/>
  <c r="BD16" i="6"/>
  <c r="BE16" i="6"/>
  <c r="BF16" i="6"/>
  <c r="BG16" i="6"/>
  <c r="BH16" i="6"/>
  <c r="BI16" i="6"/>
  <c r="BI280" i="6" s="1"/>
  <c r="BJ16" i="6"/>
  <c r="BK16" i="6"/>
  <c r="BL16" i="6"/>
  <c r="BA21" i="6"/>
  <c r="BB21" i="6"/>
  <c r="BC21" i="6"/>
  <c r="BD21" i="6"/>
  <c r="BE21" i="6"/>
  <c r="BE280" i="6" s="1"/>
  <c r="BF21" i="6"/>
  <c r="BG21" i="6"/>
  <c r="BH21" i="6"/>
  <c r="BI21" i="6"/>
  <c r="BJ21" i="6"/>
  <c r="BK21" i="6"/>
  <c r="BL21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A71" i="6"/>
  <c r="BB71" i="6"/>
  <c r="BC71" i="6"/>
  <c r="BD71" i="6"/>
  <c r="BE71" i="6"/>
  <c r="BF71" i="6"/>
  <c r="BG71" i="6"/>
  <c r="BH71" i="6"/>
  <c r="BI71" i="6"/>
  <c r="BJ71" i="6"/>
  <c r="BK71" i="6"/>
  <c r="BL71" i="6"/>
  <c r="BA74" i="6"/>
  <c r="BB74" i="6"/>
  <c r="BC74" i="6"/>
  <c r="BD74" i="6"/>
  <c r="BE74" i="6"/>
  <c r="BF74" i="6"/>
  <c r="BG74" i="6"/>
  <c r="BH74" i="6"/>
  <c r="BI74" i="6"/>
  <c r="BJ74" i="6"/>
  <c r="BK74" i="6"/>
  <c r="BL74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BA129" i="6"/>
  <c r="BB129" i="6"/>
  <c r="BC129" i="6"/>
  <c r="BD129" i="6"/>
  <c r="BE129" i="6"/>
  <c r="BF129" i="6"/>
  <c r="BG129" i="6"/>
  <c r="BH129" i="6"/>
  <c r="BI129" i="6"/>
  <c r="BJ129" i="6"/>
  <c r="BK129" i="6"/>
  <c r="BL129" i="6"/>
  <c r="BA279" i="6"/>
  <c r="BB279" i="6"/>
  <c r="BC279" i="6"/>
  <c r="BD279" i="6"/>
  <c r="BE279" i="6"/>
  <c r="BF279" i="6"/>
  <c r="BG279" i="6"/>
  <c r="BH279" i="6"/>
  <c r="BI279" i="6"/>
  <c r="BJ279" i="6"/>
  <c r="BK279" i="6"/>
  <c r="BL279" i="6"/>
  <c r="BA280" i="6"/>
  <c r="BB280" i="6"/>
  <c r="BC280" i="6"/>
  <c r="BD280" i="6"/>
  <c r="BF280" i="6"/>
  <c r="BJ280" i="6"/>
  <c r="BK280" i="6"/>
  <c r="BL280" i="6"/>
  <c r="BP287" i="12"/>
  <c r="BQ287" i="12" s="1"/>
  <c r="BR287" i="12" s="1"/>
  <c r="BS287" i="12" s="1"/>
  <c r="BT287" i="12" s="1"/>
  <c r="BU287" i="12" s="1"/>
  <c r="BV287" i="12" s="1"/>
  <c r="BW287" i="12" s="1"/>
  <c r="BX287" i="12" s="1"/>
  <c r="BY287" i="12" s="1"/>
  <c r="BP288" i="12"/>
  <c r="BQ288" i="12"/>
  <c r="BR288" i="12" s="1"/>
  <c r="BS288" i="12" s="1"/>
  <c r="BT288" i="12" s="1"/>
  <c r="BU288" i="12" s="1"/>
  <c r="BV288" i="12" s="1"/>
  <c r="BW288" i="12" s="1"/>
  <c r="BX288" i="12" s="1"/>
  <c r="BY288" i="12" s="1"/>
  <c r="BP289" i="12"/>
  <c r="BQ289" i="12" s="1"/>
  <c r="BR289" i="12" s="1"/>
  <c r="BS289" i="12" s="1"/>
  <c r="BT289" i="12" s="1"/>
  <c r="BU289" i="12" s="1"/>
  <c r="BV289" i="12" s="1"/>
  <c r="BW289" i="12" s="1"/>
  <c r="BX289" i="12" s="1"/>
  <c r="BY289" i="12" s="1"/>
  <c r="BO289" i="12"/>
  <c r="BN289" i="12"/>
  <c r="BN288" i="12"/>
  <c r="BO288" i="12" s="1"/>
  <c r="BO287" i="12"/>
  <c r="BN287" i="12"/>
  <c r="BO291" i="12"/>
  <c r="BP291" i="12"/>
  <c r="BQ291" i="12"/>
  <c r="BR291" i="12"/>
  <c r="BS291" i="12"/>
  <c r="BT291" i="12"/>
  <c r="BU291" i="12"/>
  <c r="BV291" i="12"/>
  <c r="BW291" i="12"/>
  <c r="BX291" i="12"/>
  <c r="BY291" i="12"/>
  <c r="BN291" i="12"/>
  <c r="S69" i="13"/>
  <c r="N69" i="13"/>
  <c r="O69" i="13"/>
  <c r="P69" i="13"/>
  <c r="Q69" i="13"/>
  <c r="R69" i="13"/>
  <c r="I69" i="13"/>
  <c r="J69" i="13"/>
  <c r="K69" i="13"/>
  <c r="L69" i="13"/>
  <c r="M69" i="13"/>
  <c r="H69" i="13"/>
  <c r="E131" i="13"/>
  <c r="C131" i="13"/>
  <c r="D131" i="13"/>
  <c r="B11" i="13"/>
  <c r="D11" i="13" s="1"/>
  <c r="B7" i="13"/>
  <c r="BH280" i="6" l="1"/>
  <c r="BG280" i="6"/>
  <c r="BO297" i="12"/>
  <c r="BN297" i="12"/>
  <c r="C11" i="13"/>
  <c r="E11" i="13" s="1"/>
  <c r="F11" i="13" s="1"/>
  <c r="B12" i="13" s="1"/>
  <c r="C19" i="13"/>
  <c r="C27" i="13"/>
  <c r="C35" i="13"/>
  <c r="C43" i="13"/>
  <c r="C51" i="13"/>
  <c r="C56" i="13"/>
  <c r="C66" i="13"/>
  <c r="C98" i="13"/>
  <c r="C102" i="13"/>
  <c r="C14" i="13"/>
  <c r="C24" i="13"/>
  <c r="C32" i="13"/>
  <c r="C40" i="13"/>
  <c r="C48" i="13"/>
  <c r="C90" i="13"/>
  <c r="C94" i="13"/>
  <c r="C124" i="13"/>
  <c r="C54" i="13"/>
  <c r="C63" i="13"/>
  <c r="C16" i="13"/>
  <c r="C13" i="13"/>
  <c r="C21" i="13"/>
  <c r="C29" i="13"/>
  <c r="C37" i="13"/>
  <c r="C45" i="13"/>
  <c r="C53" i="13"/>
  <c r="C64" i="13"/>
  <c r="C70" i="13"/>
  <c r="C82" i="13"/>
  <c r="C86" i="13"/>
  <c r="C116" i="13"/>
  <c r="C38" i="13"/>
  <c r="C72" i="13"/>
  <c r="C106" i="13"/>
  <c r="C42" i="13"/>
  <c r="C50" i="13"/>
  <c r="C74" i="13"/>
  <c r="C78" i="13"/>
  <c r="C108" i="13"/>
  <c r="C22" i="13"/>
  <c r="C30" i="13"/>
  <c r="C46" i="13"/>
  <c r="C18" i="13"/>
  <c r="C26" i="13"/>
  <c r="C34" i="13"/>
  <c r="C15" i="13"/>
  <c r="C23" i="13"/>
  <c r="C31" i="13"/>
  <c r="C39" i="13"/>
  <c r="C47" i="13"/>
  <c r="C55" i="13"/>
  <c r="C62" i="13"/>
  <c r="C100" i="13"/>
  <c r="C130" i="13"/>
  <c r="C127" i="13"/>
  <c r="C119" i="13"/>
  <c r="C111" i="13"/>
  <c r="C103" i="13"/>
  <c r="C95" i="13"/>
  <c r="C87" i="13"/>
  <c r="C79" i="13"/>
  <c r="C71" i="13"/>
  <c r="C125" i="13"/>
  <c r="C117" i="13"/>
  <c r="C109" i="13"/>
  <c r="C101" i="13"/>
  <c r="C93" i="13"/>
  <c r="C85" i="13"/>
  <c r="C77" i="13"/>
  <c r="C69" i="13"/>
  <c r="C61" i="13"/>
  <c r="C128" i="13"/>
  <c r="C120" i="13"/>
  <c r="C112" i="13"/>
  <c r="C104" i="13"/>
  <c r="C96" i="13"/>
  <c r="C88" i="13"/>
  <c r="C80" i="13"/>
  <c r="C123" i="13"/>
  <c r="C115" i="13"/>
  <c r="C107" i="13"/>
  <c r="C99" i="13"/>
  <c r="C91" i="13"/>
  <c r="C83" i="13"/>
  <c r="C75" i="13"/>
  <c r="C67" i="13"/>
  <c r="C59" i="13"/>
  <c r="C129" i="13"/>
  <c r="C121" i="13"/>
  <c r="C113" i="13"/>
  <c r="C105" i="13"/>
  <c r="C97" i="13"/>
  <c r="C89" i="13"/>
  <c r="C81" i="13"/>
  <c r="C73" i="13"/>
  <c r="C65" i="13"/>
  <c r="C57" i="13"/>
  <c r="C20" i="13"/>
  <c r="C28" i="13"/>
  <c r="C36" i="13"/>
  <c r="C44" i="13"/>
  <c r="C52" i="13"/>
  <c r="C68" i="13"/>
  <c r="C92" i="13"/>
  <c r="C122" i="13"/>
  <c r="C126" i="13"/>
  <c r="C58" i="13"/>
  <c r="C76" i="13"/>
  <c r="C110" i="13"/>
  <c r="C12" i="13"/>
  <c r="C17" i="13"/>
  <c r="C25" i="13"/>
  <c r="C33" i="13"/>
  <c r="C41" i="13"/>
  <c r="C49" i="13"/>
  <c r="C60" i="13"/>
  <c r="C84" i="13"/>
  <c r="C114" i="13"/>
  <c r="C118" i="13"/>
  <c r="D12" i="13" l="1"/>
  <c r="E12" i="13" s="1"/>
  <c r="F12" i="13" s="1"/>
  <c r="B13" i="13" s="1"/>
  <c r="D13" i="13" l="1"/>
  <c r="E13" i="13" s="1"/>
  <c r="F13" i="13" l="1"/>
  <c r="B14" i="13" s="1"/>
  <c r="D14" i="13" l="1"/>
  <c r="E14" i="13" l="1"/>
  <c r="F14" i="13" s="1"/>
  <c r="B15" i="13" s="1"/>
  <c r="D15" i="13" l="1"/>
  <c r="E15" i="13" s="1"/>
  <c r="F15" i="13" s="1"/>
  <c r="B16" i="13" s="1"/>
  <c r="D16" i="13" l="1"/>
  <c r="E16" i="13" s="1"/>
  <c r="F16" i="13" s="1"/>
  <c r="B17" i="13" s="1"/>
  <c r="D17" i="13" l="1"/>
  <c r="E17" i="13" s="1"/>
  <c r="F17" i="13" s="1"/>
  <c r="B18" i="13" s="1"/>
  <c r="D18" i="13" l="1"/>
  <c r="E18" i="13" s="1"/>
  <c r="F18" i="13" s="1"/>
  <c r="B19" i="13" s="1"/>
  <c r="D19" i="13" l="1"/>
  <c r="E19" i="13" s="1"/>
  <c r="F19" i="13" s="1"/>
  <c r="B20" i="13" s="1"/>
  <c r="D20" i="13" l="1"/>
  <c r="E20" i="13" s="1"/>
  <c r="F20" i="13" s="1"/>
  <c r="B21" i="13" s="1"/>
  <c r="D21" i="13" l="1"/>
  <c r="E21" i="13" s="1"/>
  <c r="F21" i="13" s="1"/>
  <c r="B22" i="13" s="1"/>
  <c r="D22" i="13" l="1"/>
  <c r="E22" i="13" s="1"/>
  <c r="F22" i="13" s="1"/>
  <c r="B23" i="13" s="1"/>
  <c r="D23" i="13" l="1"/>
  <c r="E23" i="13" s="1"/>
  <c r="F23" i="13" s="1"/>
  <c r="B24" i="13" s="1"/>
  <c r="D24" i="13" l="1"/>
  <c r="E24" i="13" s="1"/>
  <c r="F24" i="13" s="1"/>
  <c r="B25" i="13" s="1"/>
  <c r="D25" i="13" l="1"/>
  <c r="E25" i="13" s="1"/>
  <c r="F25" i="13" s="1"/>
  <c r="B26" i="13" s="1"/>
  <c r="D26" i="13" l="1"/>
  <c r="E26" i="13" s="1"/>
  <c r="F26" i="13" s="1"/>
  <c r="B27" i="13" s="1"/>
  <c r="D27" i="13" l="1"/>
  <c r="E27" i="13" s="1"/>
  <c r="F27" i="13" s="1"/>
  <c r="B28" i="13" s="1"/>
  <c r="D28" i="13" l="1"/>
  <c r="E28" i="13" s="1"/>
  <c r="F28" i="13" s="1"/>
  <c r="B29" i="13" s="1"/>
  <c r="D29" i="13" l="1"/>
  <c r="E29" i="13" s="1"/>
  <c r="F29" i="13" s="1"/>
  <c r="B30" i="13" s="1"/>
  <c r="D30" i="13" l="1"/>
  <c r="E30" i="13" s="1"/>
  <c r="F30" i="13" s="1"/>
  <c r="B31" i="13" s="1"/>
  <c r="D31" i="13" l="1"/>
  <c r="E31" i="13" s="1"/>
  <c r="F31" i="13" s="1"/>
  <c r="B32" i="13" s="1"/>
  <c r="D32" i="13" l="1"/>
  <c r="E32" i="13" s="1"/>
  <c r="F32" i="13" s="1"/>
  <c r="B33" i="13" s="1"/>
  <c r="D33" i="13" l="1"/>
  <c r="E33" i="13" s="1"/>
  <c r="F33" i="13" s="1"/>
  <c r="B34" i="13" s="1"/>
  <c r="D34" i="13" l="1"/>
  <c r="E34" i="13" s="1"/>
  <c r="F34" i="13" s="1"/>
  <c r="B35" i="13" s="1"/>
  <c r="D35" i="13" l="1"/>
  <c r="E35" i="13" s="1"/>
  <c r="F35" i="13" s="1"/>
  <c r="B36" i="13" s="1"/>
  <c r="D36" i="13" l="1"/>
  <c r="E36" i="13" s="1"/>
  <c r="F36" i="13"/>
  <c r="B37" i="13" s="1"/>
  <c r="D37" i="13" l="1"/>
  <c r="E37" i="13" s="1"/>
  <c r="F37" i="13" s="1"/>
  <c r="B38" i="13" s="1"/>
  <c r="D38" i="13" l="1"/>
  <c r="E38" i="13" s="1"/>
  <c r="F38" i="13" s="1"/>
  <c r="B39" i="13" s="1"/>
  <c r="D39" i="13" l="1"/>
  <c r="E39" i="13" s="1"/>
  <c r="F39" i="13"/>
  <c r="B40" i="13" s="1"/>
  <c r="D40" i="13" l="1"/>
  <c r="E40" i="13" s="1"/>
  <c r="F40" i="13" s="1"/>
  <c r="B41" i="13" s="1"/>
  <c r="D41" i="13" l="1"/>
  <c r="E41" i="13" s="1"/>
  <c r="F41" i="13" s="1"/>
  <c r="B42" i="13" s="1"/>
  <c r="D42" i="13" l="1"/>
  <c r="E42" i="13" s="1"/>
  <c r="F42" i="13" s="1"/>
  <c r="B43" i="13" s="1"/>
  <c r="D43" i="13" l="1"/>
  <c r="E43" i="13" s="1"/>
  <c r="F43" i="13" s="1"/>
  <c r="B44" i="13" s="1"/>
  <c r="D44" i="13" l="1"/>
  <c r="E44" i="13" s="1"/>
  <c r="F44" i="13"/>
  <c r="B45" i="13" s="1"/>
  <c r="D45" i="13" l="1"/>
  <c r="E45" i="13" s="1"/>
  <c r="F45" i="13" s="1"/>
  <c r="B46" i="13" s="1"/>
  <c r="D46" i="13" l="1"/>
  <c r="E46" i="13" s="1"/>
  <c r="F46" i="13" s="1"/>
  <c r="B47" i="13" s="1"/>
  <c r="D47" i="13" l="1"/>
  <c r="E47" i="13" s="1"/>
  <c r="F47" i="13"/>
  <c r="B48" i="13" s="1"/>
  <c r="D48" i="13" l="1"/>
  <c r="E48" i="13" s="1"/>
  <c r="F48" i="13" s="1"/>
  <c r="B49" i="13" s="1"/>
  <c r="D49" i="13" l="1"/>
  <c r="E49" i="13" s="1"/>
  <c r="F49" i="13" s="1"/>
  <c r="B50" i="13" s="1"/>
  <c r="D50" i="13" l="1"/>
  <c r="E50" i="13" s="1"/>
  <c r="F50" i="13" s="1"/>
  <c r="B51" i="13" s="1"/>
  <c r="D51" i="13" l="1"/>
  <c r="E51" i="13" s="1"/>
  <c r="F51" i="13" s="1"/>
  <c r="B52" i="13" s="1"/>
  <c r="D52" i="13" l="1"/>
  <c r="E52" i="13" s="1"/>
  <c r="F52" i="13" s="1"/>
  <c r="B53" i="13" s="1"/>
  <c r="D53" i="13" l="1"/>
  <c r="E53" i="13" s="1"/>
  <c r="F53" i="13" s="1"/>
  <c r="B54" i="13" s="1"/>
  <c r="D54" i="13" l="1"/>
  <c r="E54" i="13" s="1"/>
  <c r="F54" i="13" s="1"/>
  <c r="B55" i="13" s="1"/>
  <c r="D55" i="13" l="1"/>
  <c r="E55" i="13" s="1"/>
  <c r="F55" i="13" s="1"/>
  <c r="B56" i="13" s="1"/>
  <c r="D56" i="13" l="1"/>
  <c r="E56" i="13" s="1"/>
  <c r="F56" i="13" s="1"/>
  <c r="B57" i="13" s="1"/>
  <c r="D57" i="13" l="1"/>
  <c r="E57" i="13" s="1"/>
  <c r="F57" i="13" s="1"/>
  <c r="B58" i="13" s="1"/>
  <c r="D58" i="13" l="1"/>
  <c r="E58" i="13" s="1"/>
  <c r="F58" i="13" s="1"/>
  <c r="B59" i="13" s="1"/>
  <c r="D59" i="13" l="1"/>
  <c r="E59" i="13" s="1"/>
  <c r="F59" i="13" s="1"/>
  <c r="B60" i="13" s="1"/>
  <c r="D60" i="13" l="1"/>
  <c r="E60" i="13" s="1"/>
  <c r="F60" i="13" s="1"/>
  <c r="B61" i="13" s="1"/>
  <c r="D61" i="13" l="1"/>
  <c r="E61" i="13" s="1"/>
  <c r="F61" i="13" s="1"/>
  <c r="B62" i="13" s="1"/>
  <c r="D62" i="13" l="1"/>
  <c r="E62" i="13" s="1"/>
  <c r="F62" i="13" s="1"/>
  <c r="B63" i="13" s="1"/>
  <c r="D63" i="13" l="1"/>
  <c r="E63" i="13" s="1"/>
  <c r="F63" i="13" s="1"/>
  <c r="B64" i="13" s="1"/>
  <c r="D64" i="13" l="1"/>
  <c r="E64" i="13" s="1"/>
  <c r="F64" i="13" s="1"/>
  <c r="B65" i="13" s="1"/>
  <c r="D65" i="13" l="1"/>
  <c r="E65" i="13" s="1"/>
  <c r="F65" i="13" s="1"/>
  <c r="B66" i="13" s="1"/>
  <c r="D66" i="13" l="1"/>
  <c r="E66" i="13" s="1"/>
  <c r="F66" i="13" s="1"/>
  <c r="B67" i="13" s="1"/>
  <c r="D67" i="13" l="1"/>
  <c r="E67" i="13" s="1"/>
  <c r="F67" i="13" s="1"/>
  <c r="B68" i="13" s="1"/>
  <c r="D68" i="13" l="1"/>
  <c r="E68" i="13" s="1"/>
  <c r="F68" i="13" s="1"/>
  <c r="B69" i="13" s="1"/>
  <c r="D69" i="13" l="1"/>
  <c r="E69" i="13" s="1"/>
  <c r="F69" i="13" s="1"/>
  <c r="B70" i="13" s="1"/>
  <c r="D70" i="13" l="1"/>
  <c r="E70" i="13" s="1"/>
  <c r="F70" i="13" s="1"/>
  <c r="B71" i="13" s="1"/>
  <c r="D71" i="13" l="1"/>
  <c r="E71" i="13" s="1"/>
  <c r="F71" i="13" s="1"/>
  <c r="B72" i="13" s="1"/>
  <c r="D72" i="13" l="1"/>
  <c r="E72" i="13" s="1"/>
  <c r="F72" i="13" s="1"/>
  <c r="B73" i="13" s="1"/>
  <c r="D73" i="13" l="1"/>
  <c r="E73" i="13" s="1"/>
  <c r="F73" i="13" s="1"/>
  <c r="B74" i="13" s="1"/>
  <c r="D74" i="13" l="1"/>
  <c r="E74" i="13" s="1"/>
  <c r="F74" i="13" s="1"/>
  <c r="B75" i="13" s="1"/>
  <c r="D75" i="13" l="1"/>
  <c r="E75" i="13" s="1"/>
  <c r="F75" i="13" s="1"/>
  <c r="B76" i="13" s="1"/>
  <c r="D76" i="13" l="1"/>
  <c r="E76" i="13" s="1"/>
  <c r="F76" i="13" s="1"/>
  <c r="B77" i="13" s="1"/>
  <c r="D77" i="13" l="1"/>
  <c r="E77" i="13" s="1"/>
  <c r="F77" i="13" s="1"/>
  <c r="B78" i="13" s="1"/>
  <c r="D78" i="13" l="1"/>
  <c r="E78" i="13" s="1"/>
  <c r="F78" i="13" s="1"/>
  <c r="B79" i="13" s="1"/>
  <c r="D79" i="13" l="1"/>
  <c r="E79" i="13" s="1"/>
  <c r="F79" i="13" s="1"/>
  <c r="B80" i="13" s="1"/>
  <c r="D80" i="13" l="1"/>
  <c r="E80" i="13" s="1"/>
  <c r="F80" i="13" s="1"/>
  <c r="B81" i="13" s="1"/>
  <c r="D81" i="13" l="1"/>
  <c r="E81" i="13" s="1"/>
  <c r="F81" i="13" s="1"/>
  <c r="B82" i="13" s="1"/>
  <c r="D82" i="13" l="1"/>
  <c r="E82" i="13" s="1"/>
  <c r="F82" i="13" s="1"/>
  <c r="B83" i="13" s="1"/>
  <c r="D83" i="13" l="1"/>
  <c r="E83" i="13" s="1"/>
  <c r="F83" i="13" s="1"/>
  <c r="B84" i="13" s="1"/>
  <c r="D84" i="13" l="1"/>
  <c r="E84" i="13" s="1"/>
  <c r="F84" i="13" s="1"/>
  <c r="B85" i="13" s="1"/>
  <c r="D85" i="13" l="1"/>
  <c r="E85" i="13" s="1"/>
  <c r="F85" i="13" s="1"/>
  <c r="B86" i="13" s="1"/>
  <c r="D86" i="13" l="1"/>
  <c r="E86" i="13" s="1"/>
  <c r="F86" i="13" s="1"/>
  <c r="B87" i="13" s="1"/>
  <c r="D87" i="13" l="1"/>
  <c r="E87" i="13" s="1"/>
  <c r="F87" i="13" s="1"/>
  <c r="B88" i="13" s="1"/>
  <c r="D88" i="13" l="1"/>
  <c r="E88" i="13" s="1"/>
  <c r="F88" i="13" s="1"/>
  <c r="B89" i="13" s="1"/>
  <c r="D89" i="13" l="1"/>
  <c r="E89" i="13" s="1"/>
  <c r="F89" i="13" s="1"/>
  <c r="B90" i="13" s="1"/>
  <c r="D90" i="13" l="1"/>
  <c r="E90" i="13" s="1"/>
  <c r="F90" i="13" s="1"/>
  <c r="B91" i="13" s="1"/>
  <c r="D91" i="13" l="1"/>
  <c r="E91" i="13" s="1"/>
  <c r="F91" i="13" s="1"/>
  <c r="B92" i="13" s="1"/>
  <c r="D92" i="13" l="1"/>
  <c r="E92" i="13" s="1"/>
  <c r="F92" i="13" s="1"/>
  <c r="B93" i="13" s="1"/>
  <c r="D93" i="13" l="1"/>
  <c r="E93" i="13" s="1"/>
  <c r="F93" i="13" s="1"/>
  <c r="B94" i="13" s="1"/>
  <c r="D94" i="13" l="1"/>
  <c r="E94" i="13" s="1"/>
  <c r="F94" i="13" s="1"/>
  <c r="B95" i="13" s="1"/>
  <c r="D95" i="13" l="1"/>
  <c r="E95" i="13" s="1"/>
  <c r="F95" i="13" s="1"/>
  <c r="B96" i="13" s="1"/>
  <c r="D96" i="13" l="1"/>
  <c r="E96" i="13" s="1"/>
  <c r="F96" i="13" s="1"/>
  <c r="B97" i="13" s="1"/>
  <c r="D97" i="13" l="1"/>
  <c r="E97" i="13" s="1"/>
  <c r="F97" i="13" s="1"/>
  <c r="B98" i="13" s="1"/>
  <c r="D98" i="13" l="1"/>
  <c r="E98" i="13" s="1"/>
  <c r="F98" i="13"/>
  <c r="B99" i="13" s="1"/>
  <c r="D99" i="13" l="1"/>
  <c r="E99" i="13" s="1"/>
  <c r="F99" i="13"/>
  <c r="B100" i="13" s="1"/>
  <c r="D100" i="13" l="1"/>
  <c r="E100" i="13" s="1"/>
  <c r="F100" i="13" s="1"/>
  <c r="B101" i="13" s="1"/>
  <c r="D101" i="13" l="1"/>
  <c r="E101" i="13" s="1"/>
  <c r="F101" i="13" s="1"/>
  <c r="B102" i="13" s="1"/>
  <c r="D102" i="13" l="1"/>
  <c r="E102" i="13" s="1"/>
  <c r="F102" i="13" s="1"/>
  <c r="B103" i="13" s="1"/>
  <c r="D103" i="13" l="1"/>
  <c r="E103" i="13" s="1"/>
  <c r="F103" i="13" s="1"/>
  <c r="B104" i="13" s="1"/>
  <c r="D104" i="13" l="1"/>
  <c r="E104" i="13" s="1"/>
  <c r="F104" i="13" s="1"/>
  <c r="B105" i="13" s="1"/>
  <c r="D105" i="13" l="1"/>
  <c r="E105" i="13" s="1"/>
  <c r="F105" i="13" s="1"/>
  <c r="B106" i="13" s="1"/>
  <c r="D106" i="13" l="1"/>
  <c r="E106" i="13" s="1"/>
  <c r="F106" i="13"/>
  <c r="B107" i="13" s="1"/>
  <c r="D107" i="13" l="1"/>
  <c r="E107" i="13" s="1"/>
  <c r="F107" i="13"/>
  <c r="B108" i="13" s="1"/>
  <c r="D108" i="13" l="1"/>
  <c r="E108" i="13" s="1"/>
  <c r="F108" i="13" s="1"/>
  <c r="B109" i="13" s="1"/>
  <c r="D109" i="13" l="1"/>
  <c r="E109" i="13" s="1"/>
  <c r="F109" i="13" s="1"/>
  <c r="B110" i="13" s="1"/>
  <c r="D110" i="13" l="1"/>
  <c r="E110" i="13" s="1"/>
  <c r="F110" i="13" s="1"/>
  <c r="B111" i="13" s="1"/>
  <c r="D111" i="13" l="1"/>
  <c r="E111" i="13" s="1"/>
  <c r="F111" i="13" s="1"/>
  <c r="B112" i="13" s="1"/>
  <c r="D112" i="13" l="1"/>
  <c r="E112" i="13" s="1"/>
  <c r="F112" i="13" s="1"/>
  <c r="B113" i="13" s="1"/>
  <c r="D113" i="13" l="1"/>
  <c r="E113" i="13" s="1"/>
  <c r="F113" i="13" s="1"/>
  <c r="B114" i="13" s="1"/>
  <c r="D114" i="13" l="1"/>
  <c r="E114" i="13" s="1"/>
  <c r="F114" i="13" s="1"/>
  <c r="B115" i="13" s="1"/>
  <c r="D115" i="13" l="1"/>
  <c r="E115" i="13" s="1"/>
  <c r="F115" i="13" s="1"/>
  <c r="B116" i="13" s="1"/>
  <c r="D116" i="13" l="1"/>
  <c r="E116" i="13" s="1"/>
  <c r="F116" i="13" s="1"/>
  <c r="B117" i="13" s="1"/>
  <c r="D117" i="13" l="1"/>
  <c r="E117" i="13" s="1"/>
  <c r="F117" i="13" s="1"/>
  <c r="B118" i="13" s="1"/>
  <c r="D118" i="13" l="1"/>
  <c r="E118" i="13" s="1"/>
  <c r="F118" i="13" s="1"/>
  <c r="B119" i="13" s="1"/>
  <c r="D119" i="13" l="1"/>
  <c r="E119" i="13" s="1"/>
  <c r="F119" i="13" s="1"/>
  <c r="B120" i="13" s="1"/>
  <c r="D120" i="13" l="1"/>
  <c r="E120" i="13" s="1"/>
  <c r="F120" i="13" s="1"/>
  <c r="B121" i="13" s="1"/>
  <c r="D121" i="13" l="1"/>
  <c r="E121" i="13" s="1"/>
  <c r="F121" i="13" s="1"/>
  <c r="B122" i="13" s="1"/>
  <c r="D122" i="13" l="1"/>
  <c r="E122" i="13" s="1"/>
  <c r="F122" i="13" s="1"/>
  <c r="B123" i="13" s="1"/>
  <c r="D123" i="13" l="1"/>
  <c r="E123" i="13" s="1"/>
  <c r="F123" i="13" s="1"/>
  <c r="B124" i="13" s="1"/>
  <c r="D124" i="13" l="1"/>
  <c r="E124" i="13" s="1"/>
  <c r="F124" i="13" s="1"/>
  <c r="B125" i="13" s="1"/>
  <c r="D125" i="13" l="1"/>
  <c r="E125" i="13" s="1"/>
  <c r="F125" i="13" s="1"/>
  <c r="B126" i="13" s="1"/>
  <c r="D126" i="13" l="1"/>
  <c r="E126" i="13" s="1"/>
  <c r="F126" i="13" s="1"/>
  <c r="B127" i="13" s="1"/>
  <c r="D127" i="13" l="1"/>
  <c r="E127" i="13" s="1"/>
  <c r="F127" i="13" s="1"/>
  <c r="B128" i="13" s="1"/>
  <c r="D128" i="13" l="1"/>
  <c r="E128" i="13" s="1"/>
  <c r="F128" i="13" s="1"/>
  <c r="B129" i="13" s="1"/>
  <c r="D129" i="13" l="1"/>
  <c r="E129" i="13" s="1"/>
  <c r="F129" i="13" s="1"/>
  <c r="B130" i="13" s="1"/>
  <c r="D130" i="13" l="1"/>
  <c r="E130" i="13" s="1"/>
  <c r="F130" i="13"/>
  <c r="BY282" i="12" l="1"/>
  <c r="BX282" i="12"/>
  <c r="BW282" i="12"/>
  <c r="BV282" i="12"/>
  <c r="BU282" i="12"/>
  <c r="BT282" i="12"/>
  <c r="BS282" i="12"/>
  <c r="BR282" i="12"/>
  <c r="BQ282" i="12"/>
  <c r="BP282" i="12"/>
  <c r="BO282" i="12"/>
  <c r="BN282" i="12"/>
  <c r="BL279" i="12"/>
  <c r="BK279" i="12"/>
  <c r="BJ279" i="12"/>
  <c r="BI279" i="12"/>
  <c r="BH279" i="12"/>
  <c r="BG279" i="12"/>
  <c r="BF279" i="12"/>
  <c r="BE279" i="12"/>
  <c r="BD279" i="12"/>
  <c r="BC279" i="12"/>
  <c r="BB279" i="12"/>
  <c r="BA279" i="12"/>
  <c r="BM279" i="12" s="1"/>
  <c r="AZ279" i="12"/>
  <c r="AY279" i="12"/>
  <c r="AX279" i="12"/>
  <c r="AW279" i="12"/>
  <c r="AV279" i="12"/>
  <c r="AU279" i="12"/>
  <c r="AT279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BZ278" i="12"/>
  <c r="BM278" i="12"/>
  <c r="BV278" i="12" s="1"/>
  <c r="BZ277" i="12"/>
  <c r="BM277" i="12"/>
  <c r="BU277" i="12" s="1"/>
  <c r="BZ276" i="12"/>
  <c r="BM276" i="12"/>
  <c r="BT276" i="12" s="1"/>
  <c r="BZ275" i="12"/>
  <c r="BM275" i="12"/>
  <c r="BU275" i="12" s="1"/>
  <c r="BZ274" i="12"/>
  <c r="BM274" i="12"/>
  <c r="BU274" i="12" s="1"/>
  <c r="BZ273" i="12"/>
  <c r="BM273" i="12"/>
  <c r="BU273" i="12" s="1"/>
  <c r="BZ272" i="12"/>
  <c r="BM272" i="12"/>
  <c r="BU272" i="12" s="1"/>
  <c r="BZ271" i="12"/>
  <c r="BM271" i="12"/>
  <c r="BV271" i="12" s="1"/>
  <c r="BZ270" i="12"/>
  <c r="BM270" i="12"/>
  <c r="BU270" i="12" s="1"/>
  <c r="BZ269" i="12"/>
  <c r="BM269" i="12"/>
  <c r="BU269" i="12" s="1"/>
  <c r="BZ268" i="12"/>
  <c r="BM268" i="12"/>
  <c r="BX268" i="12" s="1"/>
  <c r="BZ267" i="12"/>
  <c r="BM267" i="12"/>
  <c r="BS267" i="12" s="1"/>
  <c r="BZ266" i="12"/>
  <c r="BM266" i="12"/>
  <c r="BU266" i="12" s="1"/>
  <c r="BZ265" i="12"/>
  <c r="BM265" i="12"/>
  <c r="BU265" i="12" s="1"/>
  <c r="BZ264" i="12"/>
  <c r="BM264" i="12"/>
  <c r="BV264" i="12" s="1"/>
  <c r="BZ263" i="12"/>
  <c r="BM263" i="12"/>
  <c r="BV263" i="12" s="1"/>
  <c r="BZ262" i="12"/>
  <c r="BM262" i="12"/>
  <c r="BU262" i="12" s="1"/>
  <c r="BZ261" i="12"/>
  <c r="BO261" i="12"/>
  <c r="BM261" i="12"/>
  <c r="BU261" i="12" s="1"/>
  <c r="BZ260" i="12"/>
  <c r="BM260" i="12"/>
  <c r="BR260" i="12" s="1"/>
  <c r="BZ259" i="12"/>
  <c r="BM259" i="12"/>
  <c r="BV259" i="12" s="1"/>
  <c r="BZ258" i="12"/>
  <c r="BM258" i="12"/>
  <c r="BU258" i="12" s="1"/>
  <c r="BZ257" i="12"/>
  <c r="BM257" i="12"/>
  <c r="BU257" i="12" s="1"/>
  <c r="BZ256" i="12"/>
  <c r="BU256" i="12"/>
  <c r="BM256" i="12"/>
  <c r="BV256" i="12" s="1"/>
  <c r="BZ255" i="12"/>
  <c r="BM255" i="12"/>
  <c r="BZ254" i="12"/>
  <c r="BM254" i="12"/>
  <c r="BU254" i="12" s="1"/>
  <c r="BZ253" i="12"/>
  <c r="BM253" i="12"/>
  <c r="BU253" i="12" s="1"/>
  <c r="BZ252" i="12"/>
  <c r="BM252" i="12"/>
  <c r="BV252" i="12" s="1"/>
  <c r="BZ251" i="12"/>
  <c r="BM251" i="12"/>
  <c r="BU251" i="12" s="1"/>
  <c r="BZ250" i="12"/>
  <c r="BQ250" i="12"/>
  <c r="BM250" i="12"/>
  <c r="BU250" i="12" s="1"/>
  <c r="BZ249" i="12"/>
  <c r="BM249" i="12"/>
  <c r="BU249" i="12" s="1"/>
  <c r="BZ248" i="12"/>
  <c r="BX248" i="12"/>
  <c r="BM248" i="12"/>
  <c r="BO248" i="12" s="1"/>
  <c r="BZ247" i="12"/>
  <c r="BM247" i="12"/>
  <c r="BV247" i="12" s="1"/>
  <c r="BZ246" i="12"/>
  <c r="BM246" i="12"/>
  <c r="BY246" i="12" s="1"/>
  <c r="BZ245" i="12"/>
  <c r="BP245" i="12"/>
  <c r="BM245" i="12"/>
  <c r="BU245" i="12" s="1"/>
  <c r="BZ244" i="12"/>
  <c r="BM244" i="12"/>
  <c r="BS244" i="12" s="1"/>
  <c r="BZ243" i="12"/>
  <c r="BM243" i="12"/>
  <c r="BV243" i="12" s="1"/>
  <c r="BZ242" i="12"/>
  <c r="BM242" i="12"/>
  <c r="BU242" i="12" s="1"/>
  <c r="BZ241" i="12"/>
  <c r="BM241" i="12"/>
  <c r="BU241" i="12" s="1"/>
  <c r="BZ240" i="12"/>
  <c r="BM240" i="12"/>
  <c r="BQ240" i="12" s="1"/>
  <c r="BZ239" i="12"/>
  <c r="BM239" i="12"/>
  <c r="BV239" i="12" s="1"/>
  <c r="BZ238" i="12"/>
  <c r="BT238" i="12"/>
  <c r="BM238" i="12"/>
  <c r="BV238" i="12" s="1"/>
  <c r="BZ237" i="12"/>
  <c r="BM237" i="12"/>
  <c r="BU237" i="12" s="1"/>
  <c r="BZ236" i="12"/>
  <c r="BM236" i="12"/>
  <c r="BV236" i="12" s="1"/>
  <c r="BZ235" i="12"/>
  <c r="BM235" i="12"/>
  <c r="BW235" i="12" s="1"/>
  <c r="BZ234" i="12"/>
  <c r="BM234" i="12"/>
  <c r="BY234" i="12" s="1"/>
  <c r="BZ233" i="12"/>
  <c r="BM233" i="12"/>
  <c r="BU233" i="12" s="1"/>
  <c r="BZ232" i="12"/>
  <c r="BM232" i="12"/>
  <c r="BP232" i="12" s="1"/>
  <c r="BZ231" i="12"/>
  <c r="BV231" i="12"/>
  <c r="BP231" i="12"/>
  <c r="BM231" i="12"/>
  <c r="BU231" i="12" s="1"/>
  <c r="BZ230" i="12"/>
  <c r="BM230" i="12"/>
  <c r="BW230" i="12" s="1"/>
  <c r="BZ229" i="12"/>
  <c r="BM229" i="12"/>
  <c r="BU229" i="12" s="1"/>
  <c r="BZ228" i="12"/>
  <c r="BM228" i="12"/>
  <c r="BV228" i="12" s="1"/>
  <c r="BZ227" i="12"/>
  <c r="BM227" i="12"/>
  <c r="BU227" i="12" s="1"/>
  <c r="BZ226" i="12"/>
  <c r="BM226" i="12"/>
  <c r="BW226" i="12" s="1"/>
  <c r="BZ225" i="12"/>
  <c r="BM225" i="12"/>
  <c r="BQ225" i="12" s="1"/>
  <c r="BZ224" i="12"/>
  <c r="BM224" i="12"/>
  <c r="BZ223" i="12"/>
  <c r="BM223" i="12"/>
  <c r="BU223" i="12" s="1"/>
  <c r="BZ222" i="12"/>
  <c r="BM222" i="12"/>
  <c r="BZ221" i="12"/>
  <c r="BQ221" i="12"/>
  <c r="BM221" i="12"/>
  <c r="BU221" i="12" s="1"/>
  <c r="BZ220" i="12"/>
  <c r="BM220" i="12"/>
  <c r="BV220" i="12" s="1"/>
  <c r="BZ219" i="12"/>
  <c r="BT219" i="12"/>
  <c r="BM219" i="12"/>
  <c r="BU219" i="12" s="1"/>
  <c r="BZ218" i="12"/>
  <c r="BM218" i="12"/>
  <c r="BW218" i="12" s="1"/>
  <c r="BZ217" i="12"/>
  <c r="BM217" i="12"/>
  <c r="BU217" i="12" s="1"/>
  <c r="BZ216" i="12"/>
  <c r="BV216" i="12"/>
  <c r="BM216" i="12"/>
  <c r="BP216" i="12" s="1"/>
  <c r="BZ215" i="12"/>
  <c r="BM215" i="12"/>
  <c r="BS215" i="12" s="1"/>
  <c r="BZ214" i="12"/>
  <c r="BM214" i="12"/>
  <c r="BW214" i="12" s="1"/>
  <c r="BZ213" i="12"/>
  <c r="BY213" i="12"/>
  <c r="BX213" i="12"/>
  <c r="BW213" i="12"/>
  <c r="BV213" i="12"/>
  <c r="BU213" i="12"/>
  <c r="BT213" i="12"/>
  <c r="BS213" i="12"/>
  <c r="BR213" i="12"/>
  <c r="BQ213" i="12"/>
  <c r="BP213" i="12"/>
  <c r="BO213" i="12"/>
  <c r="BN213" i="12"/>
  <c r="BZ212" i="12"/>
  <c r="BM212" i="12"/>
  <c r="BT212" i="12" s="1"/>
  <c r="BZ211" i="12"/>
  <c r="BM211" i="12"/>
  <c r="BU211" i="12" s="1"/>
  <c r="BZ210" i="12"/>
  <c r="BM210" i="12"/>
  <c r="BZ209" i="12"/>
  <c r="BM209" i="12"/>
  <c r="BZ208" i="12"/>
  <c r="BM208" i="12"/>
  <c r="BN208" i="12" s="1"/>
  <c r="BZ207" i="12"/>
  <c r="BM207" i="12"/>
  <c r="BY207" i="12" s="1"/>
  <c r="BZ206" i="12"/>
  <c r="BM206" i="12"/>
  <c r="BX206" i="12" s="1"/>
  <c r="BZ205" i="12"/>
  <c r="BM205" i="12"/>
  <c r="BZ204" i="12"/>
  <c r="BM204" i="12"/>
  <c r="BX204" i="12" s="1"/>
  <c r="BZ203" i="12"/>
  <c r="BM203" i="12"/>
  <c r="BT203" i="12" s="1"/>
  <c r="BZ202" i="12"/>
  <c r="BM202" i="12"/>
  <c r="BW202" i="12" s="1"/>
  <c r="BZ201" i="12"/>
  <c r="BM201" i="12"/>
  <c r="BT201" i="12" s="1"/>
  <c r="BZ200" i="12"/>
  <c r="BM200" i="12"/>
  <c r="BX200" i="12" s="1"/>
  <c r="BZ199" i="12"/>
  <c r="BM199" i="12"/>
  <c r="BY199" i="12" s="1"/>
  <c r="BZ198" i="12"/>
  <c r="BM198" i="12"/>
  <c r="BY198" i="12" s="1"/>
  <c r="BZ197" i="12"/>
  <c r="BM197" i="12"/>
  <c r="BT197" i="12" s="1"/>
  <c r="BZ196" i="12"/>
  <c r="BM196" i="12"/>
  <c r="BT196" i="12" s="1"/>
  <c r="BZ195" i="12"/>
  <c r="BU195" i="12"/>
  <c r="BM195" i="12"/>
  <c r="BV195" i="12" s="1"/>
  <c r="BZ194" i="12"/>
  <c r="BM194" i="12"/>
  <c r="BT194" i="12" s="1"/>
  <c r="BZ193" i="12"/>
  <c r="BY193" i="12"/>
  <c r="BM193" i="12"/>
  <c r="BV193" i="12" s="1"/>
  <c r="BZ192" i="12"/>
  <c r="BO192" i="12"/>
  <c r="BM192" i="12"/>
  <c r="BU192" i="12" s="1"/>
  <c r="BZ191" i="12"/>
  <c r="BM191" i="12"/>
  <c r="BV191" i="12" s="1"/>
  <c r="BZ190" i="12"/>
  <c r="BS190" i="12"/>
  <c r="BR190" i="12"/>
  <c r="BO190" i="12"/>
  <c r="BM190" i="12"/>
  <c r="BT190" i="12" s="1"/>
  <c r="BZ189" i="12"/>
  <c r="BM189" i="12"/>
  <c r="BU189" i="12" s="1"/>
  <c r="BZ188" i="12"/>
  <c r="BM188" i="12"/>
  <c r="BV188" i="12" s="1"/>
  <c r="BZ187" i="12"/>
  <c r="BM187" i="12"/>
  <c r="BU187" i="12" s="1"/>
  <c r="BZ186" i="12"/>
  <c r="BM186" i="12"/>
  <c r="BY186" i="12" s="1"/>
  <c r="BZ185" i="12"/>
  <c r="BM185" i="12"/>
  <c r="BN185" i="12" s="1"/>
  <c r="BZ184" i="12"/>
  <c r="BM184" i="12"/>
  <c r="BV184" i="12" s="1"/>
  <c r="BZ183" i="12"/>
  <c r="BM183" i="12"/>
  <c r="BV183" i="12" s="1"/>
  <c r="BZ182" i="12"/>
  <c r="BM182" i="12"/>
  <c r="BS182" i="12" s="1"/>
  <c r="BZ181" i="12"/>
  <c r="BM181" i="12"/>
  <c r="BY181" i="12" s="1"/>
  <c r="BZ180" i="12"/>
  <c r="BM180" i="12"/>
  <c r="BV180" i="12" s="1"/>
  <c r="BZ179" i="12"/>
  <c r="BM179" i="12"/>
  <c r="BT179" i="12" s="1"/>
  <c r="BZ178" i="12"/>
  <c r="BM178" i="12"/>
  <c r="BS178" i="12" s="1"/>
  <c r="BZ177" i="12"/>
  <c r="BM177" i="12"/>
  <c r="BU177" i="12" s="1"/>
  <c r="BZ176" i="12"/>
  <c r="BM176" i="12"/>
  <c r="BS176" i="12" s="1"/>
  <c r="BZ175" i="12"/>
  <c r="BR175" i="12"/>
  <c r="BM175" i="12"/>
  <c r="BQ175" i="12" s="1"/>
  <c r="BZ174" i="12"/>
  <c r="BM174" i="12"/>
  <c r="BW174" i="12" s="1"/>
  <c r="BZ173" i="12"/>
  <c r="BM173" i="12"/>
  <c r="BN173" i="12" s="1"/>
  <c r="BZ172" i="12"/>
  <c r="BM172" i="12"/>
  <c r="BV172" i="12" s="1"/>
  <c r="BZ171" i="12"/>
  <c r="BM171" i="12"/>
  <c r="BY171" i="12" s="1"/>
  <c r="BZ170" i="12"/>
  <c r="BM170" i="12"/>
  <c r="BY170" i="12" s="1"/>
  <c r="BZ169" i="12"/>
  <c r="BM169" i="12"/>
  <c r="BV169" i="12" s="1"/>
  <c r="BZ168" i="12"/>
  <c r="BM168" i="12"/>
  <c r="BU168" i="12" s="1"/>
  <c r="BZ167" i="12"/>
  <c r="BX167" i="12"/>
  <c r="BM167" i="12"/>
  <c r="BP167" i="12" s="1"/>
  <c r="BZ166" i="12"/>
  <c r="BM166" i="12"/>
  <c r="BY166" i="12" s="1"/>
  <c r="BZ165" i="12"/>
  <c r="BT165" i="12"/>
  <c r="BM165" i="12"/>
  <c r="BX165" i="12" s="1"/>
  <c r="BZ164" i="12"/>
  <c r="BM164" i="12"/>
  <c r="BU164" i="12" s="1"/>
  <c r="BZ163" i="12"/>
  <c r="BM163" i="12"/>
  <c r="BV163" i="12" s="1"/>
  <c r="BZ162" i="12"/>
  <c r="BM162" i="12"/>
  <c r="BU162" i="12" s="1"/>
  <c r="BZ161" i="12"/>
  <c r="BM161" i="12"/>
  <c r="BV161" i="12" s="1"/>
  <c r="BZ160" i="12"/>
  <c r="BM160" i="12"/>
  <c r="BU160" i="12" s="1"/>
  <c r="BZ159" i="12"/>
  <c r="BM159" i="12"/>
  <c r="BU159" i="12" s="1"/>
  <c r="BZ158" i="12"/>
  <c r="BM158" i="12"/>
  <c r="BV158" i="12" s="1"/>
  <c r="BZ157" i="12"/>
  <c r="BM157" i="12"/>
  <c r="BY157" i="12" s="1"/>
  <c r="BZ156" i="12"/>
  <c r="BM156" i="12"/>
  <c r="BW156" i="12" s="1"/>
  <c r="BZ155" i="12"/>
  <c r="BY155" i="12"/>
  <c r="BO155" i="12"/>
  <c r="BM155" i="12"/>
  <c r="BU155" i="12" s="1"/>
  <c r="BZ154" i="12"/>
  <c r="BM154" i="12"/>
  <c r="BZ153" i="12"/>
  <c r="BM153" i="12"/>
  <c r="BY153" i="12" s="1"/>
  <c r="BZ152" i="12"/>
  <c r="BM152" i="12"/>
  <c r="BW152" i="12" s="1"/>
  <c r="BZ151" i="12"/>
  <c r="BM151" i="12"/>
  <c r="BU151" i="12" s="1"/>
  <c r="BZ150" i="12"/>
  <c r="BX150" i="12"/>
  <c r="BN150" i="12"/>
  <c r="BM150" i="12"/>
  <c r="BV150" i="12" s="1"/>
  <c r="BZ149" i="12"/>
  <c r="BM149" i="12"/>
  <c r="BY149" i="12" s="1"/>
  <c r="BZ148" i="12"/>
  <c r="BM148" i="12"/>
  <c r="BW148" i="12" s="1"/>
  <c r="BZ147" i="12"/>
  <c r="BN147" i="12"/>
  <c r="BM147" i="12"/>
  <c r="BU147" i="12" s="1"/>
  <c r="BZ146" i="12"/>
  <c r="BM146" i="12"/>
  <c r="BX146" i="12" s="1"/>
  <c r="BZ145" i="12"/>
  <c r="BM145" i="12"/>
  <c r="BY145" i="12" s="1"/>
  <c r="BZ144" i="12"/>
  <c r="BM144" i="12"/>
  <c r="BW144" i="12" s="1"/>
  <c r="BZ143" i="12"/>
  <c r="BM143" i="12"/>
  <c r="BU143" i="12" s="1"/>
  <c r="BZ142" i="12"/>
  <c r="BM142" i="12"/>
  <c r="BX142" i="12" s="1"/>
  <c r="BZ141" i="12"/>
  <c r="BO141" i="12"/>
  <c r="BM141" i="12"/>
  <c r="BY141" i="12" s="1"/>
  <c r="BZ140" i="12"/>
  <c r="BM140" i="12"/>
  <c r="BW140" i="12" s="1"/>
  <c r="BZ139" i="12"/>
  <c r="BM139" i="12"/>
  <c r="BU139" i="12" s="1"/>
  <c r="BZ138" i="12"/>
  <c r="BM138" i="12"/>
  <c r="BX138" i="12" s="1"/>
  <c r="BZ137" i="12"/>
  <c r="BM137" i="12"/>
  <c r="BY137" i="12" s="1"/>
  <c r="BZ136" i="12"/>
  <c r="BM136" i="12"/>
  <c r="BW136" i="12" s="1"/>
  <c r="BZ135" i="12"/>
  <c r="BM135" i="12"/>
  <c r="BU135" i="12" s="1"/>
  <c r="BZ134" i="12"/>
  <c r="BM134" i="12"/>
  <c r="BV134" i="12" s="1"/>
  <c r="BZ133" i="12"/>
  <c r="BM133" i="12"/>
  <c r="BW133" i="12" s="1"/>
  <c r="BZ132" i="12"/>
  <c r="BM132" i="12"/>
  <c r="BY132" i="12" s="1"/>
  <c r="BZ131" i="12"/>
  <c r="BM131" i="12"/>
  <c r="BU131" i="12" s="1"/>
  <c r="BZ130" i="12"/>
  <c r="BM130" i="12"/>
  <c r="BL129" i="12"/>
  <c r="BK129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BZ128" i="12"/>
  <c r="BM128" i="12"/>
  <c r="BY128" i="12" s="1"/>
  <c r="BZ127" i="12"/>
  <c r="BM127" i="12"/>
  <c r="BY127" i="12" s="1"/>
  <c r="BZ126" i="12"/>
  <c r="BM126" i="12"/>
  <c r="BV126" i="12" s="1"/>
  <c r="BZ125" i="12"/>
  <c r="BY125" i="12"/>
  <c r="BM125" i="12"/>
  <c r="BU125" i="12" s="1"/>
  <c r="BZ124" i="12"/>
  <c r="BM124" i="12"/>
  <c r="BR124" i="12" s="1"/>
  <c r="BZ123" i="12"/>
  <c r="BM123" i="12"/>
  <c r="BY123" i="12" s="1"/>
  <c r="BZ122" i="12"/>
  <c r="BM122" i="12"/>
  <c r="BY122" i="12" s="1"/>
  <c r="BZ121" i="12"/>
  <c r="BM121" i="12"/>
  <c r="BV121" i="12" s="1"/>
  <c r="BZ120" i="12"/>
  <c r="BM120" i="12"/>
  <c r="BY120" i="12" s="1"/>
  <c r="BZ119" i="12"/>
  <c r="BM119" i="12"/>
  <c r="BY119" i="12" s="1"/>
  <c r="BZ118" i="12"/>
  <c r="BQ118" i="12"/>
  <c r="BM118" i="12"/>
  <c r="BU118" i="12" s="1"/>
  <c r="BZ117" i="12"/>
  <c r="BO117" i="12"/>
  <c r="BM117" i="12"/>
  <c r="BX117" i="12" s="1"/>
  <c r="BZ116" i="12"/>
  <c r="BM116" i="12"/>
  <c r="BP116" i="12" s="1"/>
  <c r="BZ115" i="12"/>
  <c r="BP115" i="12"/>
  <c r="BM115" i="12"/>
  <c r="BY115" i="12" s="1"/>
  <c r="BZ114" i="12"/>
  <c r="BN114" i="12"/>
  <c r="BM114" i="12"/>
  <c r="BV114" i="12" s="1"/>
  <c r="BZ113" i="12"/>
  <c r="BM113" i="12"/>
  <c r="BU113" i="12" s="1"/>
  <c r="BZ112" i="12"/>
  <c r="BM112" i="12"/>
  <c r="BZ111" i="12"/>
  <c r="BM111" i="12"/>
  <c r="BY111" i="12" s="1"/>
  <c r="BZ110" i="12"/>
  <c r="BM110" i="12"/>
  <c r="BU110" i="12" s="1"/>
  <c r="BZ109" i="12"/>
  <c r="BM109" i="12"/>
  <c r="BU109" i="12" s="1"/>
  <c r="BZ108" i="12"/>
  <c r="BM108" i="12"/>
  <c r="BY108" i="12" s="1"/>
  <c r="BZ107" i="12"/>
  <c r="BM107" i="12"/>
  <c r="BW107" i="12" s="1"/>
  <c r="BZ106" i="12"/>
  <c r="BM106" i="12"/>
  <c r="BT106" i="12" s="1"/>
  <c r="BZ105" i="12"/>
  <c r="BM105" i="12"/>
  <c r="BU105" i="12" s="1"/>
  <c r="BZ104" i="12"/>
  <c r="BM104" i="12"/>
  <c r="BW104" i="12" s="1"/>
  <c r="BZ103" i="12"/>
  <c r="BM103" i="12"/>
  <c r="BT103" i="12" s="1"/>
  <c r="BZ102" i="12"/>
  <c r="BM102" i="12"/>
  <c r="BU102" i="12" s="1"/>
  <c r="BZ101" i="12"/>
  <c r="BM101" i="12"/>
  <c r="BX101" i="12" s="1"/>
  <c r="BZ100" i="12"/>
  <c r="BM100" i="12"/>
  <c r="BX100" i="12" s="1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BZ98" i="12"/>
  <c r="BM98" i="12"/>
  <c r="BX98" i="12" s="1"/>
  <c r="BZ97" i="12"/>
  <c r="BV97" i="12"/>
  <c r="BO97" i="12"/>
  <c r="BM97" i="12"/>
  <c r="BX97" i="12" s="1"/>
  <c r="BZ96" i="12"/>
  <c r="BM96" i="12"/>
  <c r="BU96" i="12" s="1"/>
  <c r="BZ95" i="12"/>
  <c r="BM95" i="12"/>
  <c r="BS95" i="12" s="1"/>
  <c r="BZ94" i="12"/>
  <c r="BM94" i="12"/>
  <c r="BU94" i="12" s="1"/>
  <c r="BZ93" i="12"/>
  <c r="BM93" i="12"/>
  <c r="BX93" i="12" s="1"/>
  <c r="BZ92" i="12"/>
  <c r="BM92" i="12"/>
  <c r="BZ91" i="12"/>
  <c r="BM91" i="12"/>
  <c r="BZ90" i="12"/>
  <c r="BM90" i="12"/>
  <c r="BU90" i="12" s="1"/>
  <c r="BZ89" i="12"/>
  <c r="BM89" i="12"/>
  <c r="BU89" i="12" s="1"/>
  <c r="BZ88" i="12"/>
  <c r="BM88" i="12"/>
  <c r="BU88" i="12" s="1"/>
  <c r="BZ87" i="12"/>
  <c r="BM87" i="12"/>
  <c r="BU87" i="12" s="1"/>
  <c r="BZ86" i="12"/>
  <c r="BR86" i="12"/>
  <c r="BM86" i="12"/>
  <c r="BU86" i="12" s="1"/>
  <c r="BZ85" i="12"/>
  <c r="BW85" i="12"/>
  <c r="BP85" i="12"/>
  <c r="BM85" i="12"/>
  <c r="BU85" i="12" s="1"/>
  <c r="BZ84" i="12"/>
  <c r="BM84" i="12"/>
  <c r="BU84" i="12" s="1"/>
  <c r="BZ83" i="12"/>
  <c r="BM83" i="12"/>
  <c r="BU83" i="12" s="1"/>
  <c r="BZ82" i="12"/>
  <c r="BM82" i="12"/>
  <c r="BZ81" i="12"/>
  <c r="BM81" i="12"/>
  <c r="BU81" i="12" s="1"/>
  <c r="BZ80" i="12"/>
  <c r="BM80" i="12"/>
  <c r="BU80" i="12" s="1"/>
  <c r="BZ79" i="12"/>
  <c r="BM79" i="12"/>
  <c r="BU79" i="12" s="1"/>
  <c r="BZ78" i="12"/>
  <c r="BM78" i="12"/>
  <c r="BU78" i="12" s="1"/>
  <c r="BZ77" i="12"/>
  <c r="BM77" i="12"/>
  <c r="BU77" i="12" s="1"/>
  <c r="BZ76" i="12"/>
  <c r="BN76" i="12"/>
  <c r="BM76" i="12"/>
  <c r="BU76" i="12" s="1"/>
  <c r="BZ75" i="12"/>
  <c r="BR75" i="12"/>
  <c r="BO75" i="12"/>
  <c r="BM75" i="12"/>
  <c r="BU75" i="12" s="1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BM74" i="12" s="1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BZ73" i="12"/>
  <c r="BY73" i="12"/>
  <c r="BX73" i="12"/>
  <c r="BQ73" i="12"/>
  <c r="BN73" i="12"/>
  <c r="BM73" i="12"/>
  <c r="BU73" i="12" s="1"/>
  <c r="BZ72" i="12"/>
  <c r="BM72" i="12"/>
  <c r="BU72" i="12" s="1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BZ70" i="12"/>
  <c r="BN70" i="12"/>
  <c r="BM70" i="12"/>
  <c r="BU70" i="12" s="1"/>
  <c r="BZ69" i="12"/>
  <c r="BM69" i="12"/>
  <c r="BZ68" i="12"/>
  <c r="BM68" i="12"/>
  <c r="BU68" i="12" s="1"/>
  <c r="BZ67" i="12"/>
  <c r="BM67" i="12"/>
  <c r="BS67" i="12" s="1"/>
  <c r="BZ66" i="12"/>
  <c r="BM66" i="12"/>
  <c r="BN66" i="12" s="1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BZ64" i="12"/>
  <c r="BM64" i="12"/>
  <c r="BO64" i="12" s="1"/>
  <c r="BZ63" i="12"/>
  <c r="BM63" i="12"/>
  <c r="BU63" i="12" s="1"/>
  <c r="BZ62" i="12"/>
  <c r="BM62" i="12"/>
  <c r="BV62" i="12" s="1"/>
  <c r="BZ61" i="12"/>
  <c r="BM61" i="12"/>
  <c r="BU61" i="12" s="1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BZ59" i="12"/>
  <c r="BM59" i="12"/>
  <c r="BU59" i="12" s="1"/>
  <c r="BZ58" i="12"/>
  <c r="BM58" i="12"/>
  <c r="BU58" i="12" s="1"/>
  <c r="BZ57" i="12"/>
  <c r="BM57" i="12"/>
  <c r="BW57" i="12" s="1"/>
  <c r="BZ56" i="12"/>
  <c r="BN56" i="12"/>
  <c r="BM56" i="12"/>
  <c r="BV56" i="12" s="1"/>
  <c r="BZ55" i="12"/>
  <c r="BM55" i="12"/>
  <c r="BU55" i="12" s="1"/>
  <c r="BZ54" i="12"/>
  <c r="BM54" i="12"/>
  <c r="BU54" i="12" s="1"/>
  <c r="BZ53" i="12"/>
  <c r="BM53" i="12"/>
  <c r="BU53" i="12" s="1"/>
  <c r="BZ52" i="12"/>
  <c r="BM52" i="12"/>
  <c r="BT52" i="12" s="1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BZ50" i="12"/>
  <c r="BM50" i="12"/>
  <c r="BX50" i="12" s="1"/>
  <c r="BZ49" i="12"/>
  <c r="BM49" i="12"/>
  <c r="BW49" i="12" s="1"/>
  <c r="BZ48" i="12"/>
  <c r="BM48" i="12"/>
  <c r="BY48" i="12" s="1"/>
  <c r="BZ47" i="12"/>
  <c r="BM47" i="12"/>
  <c r="BU47" i="12" s="1"/>
  <c r="BZ46" i="12"/>
  <c r="BM46" i="12"/>
  <c r="BX46" i="12" s="1"/>
  <c r="BZ45" i="12"/>
  <c r="BR45" i="12"/>
  <c r="BM45" i="12"/>
  <c r="BU45" i="12" s="1"/>
  <c r="BZ44" i="12"/>
  <c r="BM44" i="12"/>
  <c r="BQ44" i="12" s="1"/>
  <c r="BZ43" i="12"/>
  <c r="BM43" i="12"/>
  <c r="BW43" i="12" s="1"/>
  <c r="BZ42" i="12"/>
  <c r="BM42" i="12"/>
  <c r="BX42" i="12" s="1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BZ40" i="12"/>
  <c r="BM40" i="12"/>
  <c r="BR40" i="12" s="1"/>
  <c r="BZ39" i="12"/>
  <c r="BM39" i="12"/>
  <c r="BU39" i="12" s="1"/>
  <c r="BZ38" i="12"/>
  <c r="BM38" i="12"/>
  <c r="BU38" i="12" s="1"/>
  <c r="BZ37" i="12"/>
  <c r="BM37" i="12"/>
  <c r="BU37" i="12" s="1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BZ35" i="12"/>
  <c r="BM35" i="12"/>
  <c r="BU35" i="12" s="1"/>
  <c r="BZ34" i="12"/>
  <c r="BM34" i="12"/>
  <c r="BX34" i="12" s="1"/>
  <c r="BZ33" i="12"/>
  <c r="BM33" i="12"/>
  <c r="BU33" i="12" s="1"/>
  <c r="BZ32" i="12"/>
  <c r="BM32" i="12"/>
  <c r="BU32" i="12" s="1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BZ30" i="12"/>
  <c r="BM30" i="12"/>
  <c r="BU30" i="12" s="1"/>
  <c r="BZ29" i="12"/>
  <c r="BM29" i="12"/>
  <c r="BU29" i="12" s="1"/>
  <c r="BZ28" i="12"/>
  <c r="BM28" i="12"/>
  <c r="BN28" i="12" s="1"/>
  <c r="BZ27" i="12"/>
  <c r="BS27" i="12"/>
  <c r="BN27" i="12"/>
  <c r="BM27" i="12"/>
  <c r="BU27" i="12" s="1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BZ25" i="12"/>
  <c r="BM25" i="12"/>
  <c r="BU25" i="12" s="1"/>
  <c r="BZ24" i="12"/>
  <c r="BP24" i="12"/>
  <c r="BM24" i="12"/>
  <c r="BU24" i="12" s="1"/>
  <c r="BZ23" i="12"/>
  <c r="BM23" i="12"/>
  <c r="BT23" i="12" s="1"/>
  <c r="BZ22" i="12"/>
  <c r="BM22" i="12"/>
  <c r="BU22" i="12" s="1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BZ21" i="12" s="1"/>
  <c r="BZ20" i="12"/>
  <c r="BV20" i="12"/>
  <c r="BM20" i="12"/>
  <c r="BR20" i="12" s="1"/>
  <c r="BZ19" i="12"/>
  <c r="BM19" i="12"/>
  <c r="BU19" i="12" s="1"/>
  <c r="BZ18" i="12"/>
  <c r="BN18" i="12"/>
  <c r="BM18" i="12"/>
  <c r="BU18" i="12" s="1"/>
  <c r="BZ17" i="12"/>
  <c r="BM17" i="12"/>
  <c r="BU17" i="12" s="1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BZ16" i="12" s="1"/>
  <c r="BZ15" i="12"/>
  <c r="BM15" i="12"/>
  <c r="BZ14" i="12"/>
  <c r="BR14" i="12"/>
  <c r="BM14" i="12"/>
  <c r="BU14" i="12" s="1"/>
  <c r="BZ13" i="12"/>
  <c r="BM13" i="12"/>
  <c r="BU13" i="12" s="1"/>
  <c r="BZ12" i="12"/>
  <c r="BM12" i="12"/>
  <c r="BS12" i="12" s="1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BZ10" i="12"/>
  <c r="BM10" i="12"/>
  <c r="BS10" i="12" s="1"/>
  <c r="BZ9" i="12"/>
  <c r="BM9" i="12"/>
  <c r="BS9" i="12" s="1"/>
  <c r="BZ8" i="12"/>
  <c r="BM8" i="12"/>
  <c r="BY8" i="12" s="1"/>
  <c r="BZ7" i="12"/>
  <c r="BM7" i="12"/>
  <c r="BU7" i="12" s="1"/>
  <c r="BK6" i="12"/>
  <c r="BJ6" i="12"/>
  <c r="BB6" i="12"/>
  <c r="AT6" i="12"/>
  <c r="AR6" i="12"/>
  <c r="AP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BZ5" i="12"/>
  <c r="BM5" i="12"/>
  <c r="BU5" i="12" s="1"/>
  <c r="BZ4" i="12"/>
  <c r="BM4" i="12"/>
  <c r="BY4" i="12" s="1"/>
  <c r="BZ3" i="12"/>
  <c r="BQ3" i="12"/>
  <c r="BM3" i="12"/>
  <c r="BW3" i="12" s="1"/>
  <c r="BL2" i="12"/>
  <c r="BL6" i="12" s="1"/>
  <c r="BK2" i="12"/>
  <c r="BJ2" i="12"/>
  <c r="BI2" i="12"/>
  <c r="BH2" i="12"/>
  <c r="BG2" i="12"/>
  <c r="BG6" i="12" s="1"/>
  <c r="BF2" i="12"/>
  <c r="BF6" i="12" s="1"/>
  <c r="BE2" i="12"/>
  <c r="BE6" i="12" s="1"/>
  <c r="BD2" i="12"/>
  <c r="BD6" i="12" s="1"/>
  <c r="BC2" i="12"/>
  <c r="BC6" i="12" s="1"/>
  <c r="BB2" i="12"/>
  <c r="BA2" i="12"/>
  <c r="AZ2" i="12"/>
  <c r="AZ6" i="12" s="1"/>
  <c r="AY2" i="12"/>
  <c r="AY6" i="12" s="1"/>
  <c r="AX2" i="12"/>
  <c r="AX6" i="12" s="1"/>
  <c r="AW2" i="12"/>
  <c r="AW6" i="12" s="1"/>
  <c r="AV2" i="12"/>
  <c r="AV6" i="12" s="1"/>
  <c r="AU2" i="12"/>
  <c r="AU6" i="12" s="1"/>
  <c r="AS2" i="12"/>
  <c r="AQ2" i="12"/>
  <c r="AO2" i="12"/>
  <c r="AO6" i="12" s="1"/>
  <c r="BO191" i="11"/>
  <c r="BZ3" i="11"/>
  <c r="BZ4" i="11"/>
  <c r="BZ5" i="11"/>
  <c r="BZ6" i="11"/>
  <c r="BZ7" i="1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99" i="11"/>
  <c r="BZ100" i="11"/>
  <c r="BZ101" i="11"/>
  <c r="BZ102" i="11"/>
  <c r="BZ103" i="11"/>
  <c r="BZ104" i="11"/>
  <c r="BZ105" i="11"/>
  <c r="BZ106" i="11"/>
  <c r="BZ107" i="11"/>
  <c r="BZ108" i="11"/>
  <c r="BZ109" i="11"/>
  <c r="BZ110" i="11"/>
  <c r="BZ111" i="11"/>
  <c r="BZ112" i="11"/>
  <c r="BZ113" i="11"/>
  <c r="BZ114" i="11"/>
  <c r="BZ115" i="11"/>
  <c r="BZ116" i="11"/>
  <c r="BZ117" i="11"/>
  <c r="BZ118" i="11"/>
  <c r="BZ119" i="11"/>
  <c r="BZ120" i="11"/>
  <c r="BZ121" i="11"/>
  <c r="BZ122" i="11"/>
  <c r="BZ123" i="11"/>
  <c r="BZ124" i="11"/>
  <c r="BZ125" i="11"/>
  <c r="BZ126" i="11"/>
  <c r="BZ127" i="11"/>
  <c r="BZ128" i="11"/>
  <c r="BZ129" i="11"/>
  <c r="BZ130" i="11"/>
  <c r="BZ131" i="11"/>
  <c r="BZ132" i="11"/>
  <c r="BZ133" i="11"/>
  <c r="BZ134" i="11"/>
  <c r="BZ135" i="11"/>
  <c r="BZ136" i="11"/>
  <c r="BZ137" i="11"/>
  <c r="BZ138" i="11"/>
  <c r="BZ139" i="11"/>
  <c r="BZ140" i="11"/>
  <c r="BZ141" i="11"/>
  <c r="BZ142" i="11"/>
  <c r="BZ143" i="11"/>
  <c r="BZ144" i="11"/>
  <c r="BZ145" i="11"/>
  <c r="BZ146" i="11"/>
  <c r="BZ147" i="11"/>
  <c r="BZ148" i="11"/>
  <c r="BZ149" i="11"/>
  <c r="BZ150" i="11"/>
  <c r="BZ151" i="11"/>
  <c r="BZ152" i="11"/>
  <c r="BZ153" i="11"/>
  <c r="BZ154" i="11"/>
  <c r="BZ155" i="11"/>
  <c r="BZ156" i="11"/>
  <c r="BZ157" i="11"/>
  <c r="BZ158" i="11"/>
  <c r="BZ159" i="11"/>
  <c r="BZ160" i="11"/>
  <c r="BZ161" i="11"/>
  <c r="BZ162" i="11"/>
  <c r="BZ163" i="11"/>
  <c r="BZ164" i="11"/>
  <c r="BZ165" i="11"/>
  <c r="BZ166" i="11"/>
  <c r="BZ167" i="11"/>
  <c r="BZ168" i="11"/>
  <c r="BZ169" i="11"/>
  <c r="BZ170" i="11"/>
  <c r="BZ171" i="11"/>
  <c r="BZ172" i="11"/>
  <c r="BZ173" i="11"/>
  <c r="BZ174" i="11"/>
  <c r="BZ175" i="11"/>
  <c r="BZ176" i="11"/>
  <c r="BZ177" i="11"/>
  <c r="BZ178" i="11"/>
  <c r="BZ179" i="11"/>
  <c r="BZ180" i="11"/>
  <c r="BZ181" i="11"/>
  <c r="BZ182" i="11"/>
  <c r="BZ183" i="11"/>
  <c r="BZ184" i="11"/>
  <c r="BZ185" i="11"/>
  <c r="BZ186" i="11"/>
  <c r="BZ187" i="11"/>
  <c r="BZ188" i="11"/>
  <c r="BZ189" i="11"/>
  <c r="BZ190" i="11"/>
  <c r="BZ191" i="11"/>
  <c r="BZ192" i="11"/>
  <c r="BZ193" i="11"/>
  <c r="BZ194" i="11"/>
  <c r="BZ195" i="11"/>
  <c r="BZ196" i="11"/>
  <c r="BZ197" i="11"/>
  <c r="BZ198" i="11"/>
  <c r="BZ199" i="11"/>
  <c r="BZ200" i="11"/>
  <c r="BZ201" i="11"/>
  <c r="BZ202" i="11"/>
  <c r="BZ203" i="11"/>
  <c r="BZ204" i="11"/>
  <c r="BZ205" i="11"/>
  <c r="BZ206" i="11"/>
  <c r="BZ207" i="11"/>
  <c r="BZ208" i="11"/>
  <c r="BZ209" i="11"/>
  <c r="BZ210" i="11"/>
  <c r="BZ211" i="11"/>
  <c r="BZ212" i="11"/>
  <c r="BZ213" i="11"/>
  <c r="BZ214" i="11"/>
  <c r="BZ215" i="11"/>
  <c r="BZ216" i="11"/>
  <c r="BZ217" i="11"/>
  <c r="BZ218" i="11"/>
  <c r="BZ219" i="11"/>
  <c r="BZ220" i="11"/>
  <c r="BZ221" i="11"/>
  <c r="BZ222" i="11"/>
  <c r="BZ223" i="11"/>
  <c r="BZ224" i="11"/>
  <c r="BZ225" i="11"/>
  <c r="BZ226" i="11"/>
  <c r="BZ227" i="11"/>
  <c r="BZ228" i="11"/>
  <c r="BZ229" i="11"/>
  <c r="BZ230" i="11"/>
  <c r="BZ231" i="11"/>
  <c r="BZ232" i="11"/>
  <c r="BZ233" i="11"/>
  <c r="BZ234" i="11"/>
  <c r="BZ235" i="11"/>
  <c r="BZ236" i="11"/>
  <c r="BZ237" i="11"/>
  <c r="BZ238" i="11"/>
  <c r="BZ239" i="11"/>
  <c r="BZ240" i="11"/>
  <c r="BZ241" i="11"/>
  <c r="BZ242" i="11"/>
  <c r="BZ243" i="11"/>
  <c r="BZ244" i="11"/>
  <c r="BZ245" i="11"/>
  <c r="BZ246" i="11"/>
  <c r="BZ247" i="11"/>
  <c r="BZ248" i="11"/>
  <c r="BZ249" i="11"/>
  <c r="BZ250" i="11"/>
  <c r="BZ251" i="11"/>
  <c r="BZ252" i="11"/>
  <c r="BZ253" i="11"/>
  <c r="BZ254" i="11"/>
  <c r="BZ255" i="11"/>
  <c r="BZ256" i="11"/>
  <c r="BZ257" i="11"/>
  <c r="BZ258" i="11"/>
  <c r="BZ259" i="11"/>
  <c r="BZ260" i="11"/>
  <c r="BZ261" i="11"/>
  <c r="BZ262" i="11"/>
  <c r="BZ263" i="11"/>
  <c r="BZ264" i="11"/>
  <c r="BZ265" i="11"/>
  <c r="BZ266" i="11"/>
  <c r="BZ267" i="11"/>
  <c r="BZ268" i="11"/>
  <c r="BZ269" i="11"/>
  <c r="BZ270" i="11"/>
  <c r="BZ271" i="11"/>
  <c r="BZ272" i="11"/>
  <c r="BZ273" i="11"/>
  <c r="BZ274" i="11"/>
  <c r="BZ275" i="11"/>
  <c r="BZ276" i="11"/>
  <c r="BZ277" i="11"/>
  <c r="BZ278" i="11"/>
  <c r="BZ279" i="11"/>
  <c r="BZ280" i="11"/>
  <c r="BZ2" i="11"/>
  <c r="BL279" i="11"/>
  <c r="BK279" i="11"/>
  <c r="BJ279" i="11"/>
  <c r="BI279" i="11"/>
  <c r="BH279" i="11"/>
  <c r="BG279" i="11"/>
  <c r="BF279" i="11"/>
  <c r="BE279" i="11"/>
  <c r="BM279" i="11" s="1"/>
  <c r="BD279" i="11"/>
  <c r="BC279" i="11"/>
  <c r="BB279" i="11"/>
  <c r="BA279" i="11"/>
  <c r="AZ279" i="11"/>
  <c r="AY279" i="11"/>
  <c r="AX279" i="11"/>
  <c r="AW279" i="11"/>
  <c r="AV279" i="11"/>
  <c r="AU279" i="11"/>
  <c r="AT279" i="11"/>
  <c r="AS279" i="11"/>
  <c r="AR279" i="11"/>
  <c r="AQ279" i="11"/>
  <c r="AP279" i="11"/>
  <c r="AO279" i="11"/>
  <c r="AN279" i="11"/>
  <c r="AM279" i="11"/>
  <c r="AL279" i="11"/>
  <c r="AK279" i="11"/>
  <c r="AJ279" i="11"/>
  <c r="AI279" i="11"/>
  <c r="AH279" i="11"/>
  <c r="AG279" i="11"/>
  <c r="AF279" i="11"/>
  <c r="AE279" i="11"/>
  <c r="AD279" i="11"/>
  <c r="AC279" i="11"/>
  <c r="AB279" i="11"/>
  <c r="AA279" i="11"/>
  <c r="Z279" i="11"/>
  <c r="Y279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BY278" i="11"/>
  <c r="BV278" i="11"/>
  <c r="BR278" i="11"/>
  <c r="BQ278" i="11"/>
  <c r="BN278" i="11"/>
  <c r="BM278" i="11"/>
  <c r="BW278" i="11" s="1"/>
  <c r="BX277" i="11"/>
  <c r="BW277" i="11"/>
  <c r="BV277" i="11"/>
  <c r="BT277" i="11"/>
  <c r="BS277" i="11"/>
  <c r="BR277" i="11"/>
  <c r="BP277" i="11"/>
  <c r="BO277" i="11"/>
  <c r="BN277" i="11"/>
  <c r="BM277" i="11"/>
  <c r="BY277" i="11" s="1"/>
  <c r="BX276" i="11"/>
  <c r="BW276" i="11"/>
  <c r="BT276" i="11"/>
  <c r="BS276" i="11"/>
  <c r="BP276" i="11"/>
  <c r="BO276" i="11"/>
  <c r="BM276" i="11"/>
  <c r="BY276" i="11" s="1"/>
  <c r="BX275" i="11"/>
  <c r="BU275" i="11"/>
  <c r="BP275" i="11"/>
  <c r="BM275" i="11"/>
  <c r="BM274" i="11"/>
  <c r="BX273" i="11"/>
  <c r="BW273" i="11"/>
  <c r="BV273" i="11"/>
  <c r="BT273" i="11"/>
  <c r="BS273" i="11"/>
  <c r="BR273" i="11"/>
  <c r="BP273" i="11"/>
  <c r="BO273" i="11"/>
  <c r="BN273" i="11"/>
  <c r="BM273" i="11"/>
  <c r="BU273" i="11" s="1"/>
  <c r="BX272" i="11"/>
  <c r="BW272" i="11"/>
  <c r="BT272" i="11"/>
  <c r="BS272" i="11"/>
  <c r="BQ272" i="11"/>
  <c r="BP272" i="11"/>
  <c r="BO272" i="11"/>
  <c r="BM272" i="11"/>
  <c r="BU272" i="11" s="1"/>
  <c r="BU271" i="11"/>
  <c r="BM271" i="11"/>
  <c r="BY271" i="11" s="1"/>
  <c r="BY270" i="11"/>
  <c r="BV270" i="11"/>
  <c r="BR270" i="11"/>
  <c r="BQ270" i="11"/>
  <c r="BN270" i="11"/>
  <c r="BM270" i="11"/>
  <c r="BW270" i="11" s="1"/>
  <c r="BX269" i="11"/>
  <c r="BW269" i="11"/>
  <c r="BV269" i="11"/>
  <c r="BT269" i="11"/>
  <c r="BS269" i="11"/>
  <c r="BR269" i="11"/>
  <c r="BP269" i="11"/>
  <c r="BO269" i="11"/>
  <c r="BN269" i="11"/>
  <c r="BM269" i="11"/>
  <c r="BY269" i="11" s="1"/>
  <c r="BX268" i="11"/>
  <c r="BW268" i="11"/>
  <c r="BT268" i="11"/>
  <c r="BS268" i="11"/>
  <c r="BP268" i="11"/>
  <c r="BO268" i="11"/>
  <c r="BM268" i="11"/>
  <c r="BY268" i="11" s="1"/>
  <c r="BY267" i="11"/>
  <c r="BX267" i="11"/>
  <c r="BT267" i="11"/>
  <c r="BP267" i="11"/>
  <c r="BM267" i="11"/>
  <c r="BU267" i="11" s="1"/>
  <c r="BU266" i="11"/>
  <c r="BM266" i="11"/>
  <c r="BQ266" i="11" s="1"/>
  <c r="BX265" i="11"/>
  <c r="BW265" i="11"/>
  <c r="BV265" i="11"/>
  <c r="BT265" i="11"/>
  <c r="BS265" i="11"/>
  <c r="BR265" i="11"/>
  <c r="BP265" i="11"/>
  <c r="BO265" i="11"/>
  <c r="BN265" i="11"/>
  <c r="BM265" i="11"/>
  <c r="BU265" i="11" s="1"/>
  <c r="BY264" i="11"/>
  <c r="BX264" i="11"/>
  <c r="BW264" i="11"/>
  <c r="BT264" i="11"/>
  <c r="BS264" i="11"/>
  <c r="BQ264" i="11"/>
  <c r="BP264" i="11"/>
  <c r="BO264" i="11"/>
  <c r="BM264" i="11"/>
  <c r="BU264" i="11" s="1"/>
  <c r="BY263" i="11"/>
  <c r="BU263" i="11"/>
  <c r="BT263" i="11"/>
  <c r="BQ263" i="11"/>
  <c r="BP263" i="11"/>
  <c r="BM263" i="11"/>
  <c r="BX263" i="11" s="1"/>
  <c r="BY262" i="11"/>
  <c r="BV262" i="11"/>
  <c r="BR262" i="11"/>
  <c r="BN262" i="11"/>
  <c r="BM262" i="11"/>
  <c r="BU262" i="11" s="1"/>
  <c r="BX261" i="11"/>
  <c r="BW261" i="11"/>
  <c r="BV261" i="11"/>
  <c r="BT261" i="11"/>
  <c r="BS261" i="11"/>
  <c r="BR261" i="11"/>
  <c r="BP261" i="11"/>
  <c r="BO261" i="11"/>
  <c r="BN261" i="11"/>
  <c r="BM261" i="11"/>
  <c r="BY261" i="11" s="1"/>
  <c r="BX260" i="11"/>
  <c r="BU260" i="11"/>
  <c r="BS260" i="11"/>
  <c r="BM260" i="11"/>
  <c r="BW260" i="11" s="1"/>
  <c r="BY259" i="11"/>
  <c r="BU259" i="11"/>
  <c r="BR259" i="11"/>
  <c r="BM259" i="11"/>
  <c r="BX259" i="11" s="1"/>
  <c r="BV258" i="11"/>
  <c r="BM258" i="11"/>
  <c r="BX257" i="11"/>
  <c r="BW257" i="11"/>
  <c r="BV257" i="11"/>
  <c r="BT257" i="11"/>
  <c r="BS257" i="11"/>
  <c r="BR257" i="11"/>
  <c r="BP257" i="11"/>
  <c r="BO257" i="11"/>
  <c r="BN257" i="11"/>
  <c r="BM257" i="11"/>
  <c r="BU257" i="11" s="1"/>
  <c r="BM256" i="11"/>
  <c r="BX256" i="11" s="1"/>
  <c r="BY255" i="11"/>
  <c r="BV255" i="11"/>
  <c r="BU255" i="11"/>
  <c r="BR255" i="11"/>
  <c r="BQ255" i="11"/>
  <c r="BP255" i="11"/>
  <c r="BN255" i="11"/>
  <c r="BM255" i="11"/>
  <c r="BT255" i="11" s="1"/>
  <c r="BR254" i="11"/>
  <c r="BM254" i="11"/>
  <c r="BX253" i="11"/>
  <c r="BW253" i="11"/>
  <c r="BV253" i="11"/>
  <c r="BT253" i="11"/>
  <c r="BS253" i="11"/>
  <c r="BR253" i="11"/>
  <c r="BP253" i="11"/>
  <c r="BO253" i="11"/>
  <c r="BN253" i="11"/>
  <c r="BM253" i="11"/>
  <c r="BY253" i="11" s="1"/>
  <c r="BS252" i="11"/>
  <c r="BM252" i="11"/>
  <c r="BY251" i="11"/>
  <c r="BV251" i="11"/>
  <c r="BU251" i="11"/>
  <c r="BR251" i="11"/>
  <c r="BQ251" i="11"/>
  <c r="BP251" i="11"/>
  <c r="BN251" i="11"/>
  <c r="BM251" i="11"/>
  <c r="BT251" i="11" s="1"/>
  <c r="BW250" i="11"/>
  <c r="BU250" i="11"/>
  <c r="BM250" i="11"/>
  <c r="BR250" i="11" s="1"/>
  <c r="BX249" i="11"/>
  <c r="BW249" i="11"/>
  <c r="BV249" i="11"/>
  <c r="BT249" i="11"/>
  <c r="BS249" i="11"/>
  <c r="BR249" i="11"/>
  <c r="BP249" i="11"/>
  <c r="BO249" i="11"/>
  <c r="BN249" i="11"/>
  <c r="BM249" i="11"/>
  <c r="BU249" i="11" s="1"/>
  <c r="BM248" i="11"/>
  <c r="BP248" i="11" s="1"/>
  <c r="BY247" i="11"/>
  <c r="BV247" i="11"/>
  <c r="BU247" i="11"/>
  <c r="BT247" i="11"/>
  <c r="BR247" i="11"/>
  <c r="BQ247" i="11"/>
  <c r="BP247" i="11"/>
  <c r="BN247" i="11"/>
  <c r="BM247" i="11"/>
  <c r="BW246" i="11"/>
  <c r="BR246" i="11"/>
  <c r="BM246" i="11"/>
  <c r="BX245" i="11"/>
  <c r="BW245" i="11"/>
  <c r="BV245" i="11"/>
  <c r="BT245" i="11"/>
  <c r="BS245" i="11"/>
  <c r="BR245" i="11"/>
  <c r="BP245" i="11"/>
  <c r="BO245" i="11"/>
  <c r="BN245" i="11"/>
  <c r="BM245" i="11"/>
  <c r="BY245" i="11" s="1"/>
  <c r="BX244" i="11"/>
  <c r="BM244" i="11"/>
  <c r="BT244" i="11" s="1"/>
  <c r="BY243" i="11"/>
  <c r="BV243" i="11"/>
  <c r="BU243" i="11"/>
  <c r="BT243" i="11"/>
  <c r="BR243" i="11"/>
  <c r="BQ243" i="11"/>
  <c r="BP243" i="11"/>
  <c r="BN243" i="11"/>
  <c r="BM243" i="11"/>
  <c r="BY242" i="11"/>
  <c r="BW242" i="11"/>
  <c r="BU242" i="11"/>
  <c r="BR242" i="11"/>
  <c r="BN242" i="11"/>
  <c r="BM242" i="11"/>
  <c r="BX241" i="11"/>
  <c r="BW241" i="11"/>
  <c r="BV241" i="11"/>
  <c r="BT241" i="11"/>
  <c r="BS241" i="11"/>
  <c r="BR241" i="11"/>
  <c r="BP241" i="11"/>
  <c r="BO241" i="11"/>
  <c r="BN241" i="11"/>
  <c r="BM241" i="11"/>
  <c r="BU241" i="11" s="1"/>
  <c r="BT240" i="11"/>
  <c r="BS240" i="11"/>
  <c r="BM240" i="11"/>
  <c r="BX240" i="11" s="1"/>
  <c r="BY239" i="11"/>
  <c r="BV239" i="11"/>
  <c r="BU239" i="11"/>
  <c r="BT239" i="11"/>
  <c r="BR239" i="11"/>
  <c r="BQ239" i="11"/>
  <c r="BP239" i="11"/>
  <c r="BN239" i="11"/>
  <c r="BM239" i="11"/>
  <c r="BY238" i="11"/>
  <c r="BU238" i="11"/>
  <c r="BR238" i="11"/>
  <c r="BN238" i="11"/>
  <c r="BM238" i="11"/>
  <c r="BX237" i="11"/>
  <c r="BW237" i="11"/>
  <c r="BV237" i="11"/>
  <c r="BT237" i="11"/>
  <c r="BS237" i="11"/>
  <c r="BR237" i="11"/>
  <c r="BP237" i="11"/>
  <c r="BO237" i="11"/>
  <c r="BN237" i="11"/>
  <c r="BM237" i="11"/>
  <c r="BY237" i="11" s="1"/>
  <c r="BM236" i="11"/>
  <c r="BY235" i="11"/>
  <c r="BV235" i="11"/>
  <c r="BU235" i="11"/>
  <c r="BT235" i="11"/>
  <c r="BR235" i="11"/>
  <c r="BQ235" i="11"/>
  <c r="BP235" i="11"/>
  <c r="BN235" i="11"/>
  <c r="BM235" i="11"/>
  <c r="BM234" i="11"/>
  <c r="BX233" i="11"/>
  <c r="BW233" i="11"/>
  <c r="BV233" i="11"/>
  <c r="BT233" i="11"/>
  <c r="BS233" i="11"/>
  <c r="BR233" i="11"/>
  <c r="BP233" i="11"/>
  <c r="BO233" i="11"/>
  <c r="BN233" i="11"/>
  <c r="BM233" i="11"/>
  <c r="BU233" i="11" s="1"/>
  <c r="BX232" i="11"/>
  <c r="BS232" i="11"/>
  <c r="BM232" i="11"/>
  <c r="BY231" i="11"/>
  <c r="BV231" i="11"/>
  <c r="BU231" i="11"/>
  <c r="BT231" i="11"/>
  <c r="BR231" i="11"/>
  <c r="BQ231" i="11"/>
  <c r="BP231" i="11"/>
  <c r="BN231" i="11"/>
  <c r="BM231" i="11"/>
  <c r="BY230" i="11"/>
  <c r="BW230" i="11"/>
  <c r="BU230" i="11"/>
  <c r="BT230" i="11"/>
  <c r="BS230" i="11"/>
  <c r="BR230" i="11"/>
  <c r="BO230" i="11"/>
  <c r="BN230" i="11"/>
  <c r="BM230" i="11"/>
  <c r="BY229" i="11"/>
  <c r="BX229" i="11"/>
  <c r="BW229" i="11"/>
  <c r="BV229" i="11"/>
  <c r="BT229" i="11"/>
  <c r="BS229" i="11"/>
  <c r="BR229" i="11"/>
  <c r="BQ229" i="11"/>
  <c r="BP229" i="11"/>
  <c r="BO229" i="11"/>
  <c r="BN229" i="11"/>
  <c r="BM229" i="11"/>
  <c r="BU229" i="11" s="1"/>
  <c r="BY228" i="11"/>
  <c r="BX228" i="11"/>
  <c r="BV228" i="11"/>
  <c r="BT228" i="11"/>
  <c r="BS228" i="11"/>
  <c r="BQ228" i="11"/>
  <c r="BP228" i="11"/>
  <c r="BN228" i="11"/>
  <c r="BM228" i="11"/>
  <c r="BR228" i="11" s="1"/>
  <c r="BX227" i="11"/>
  <c r="BV227" i="11"/>
  <c r="BS227" i="11"/>
  <c r="BP227" i="11"/>
  <c r="BM227" i="11"/>
  <c r="BU227" i="11" s="1"/>
  <c r="BX226" i="11"/>
  <c r="BV226" i="11"/>
  <c r="BS226" i="11"/>
  <c r="BP226" i="11"/>
  <c r="BM226" i="11"/>
  <c r="BU226" i="11" s="1"/>
  <c r="BX225" i="11"/>
  <c r="BW225" i="11"/>
  <c r="BS225" i="11"/>
  <c r="BP225" i="11"/>
  <c r="BM225" i="11"/>
  <c r="BU225" i="11" s="1"/>
  <c r="BX224" i="11"/>
  <c r="BW224" i="11"/>
  <c r="BT224" i="11"/>
  <c r="BP224" i="11"/>
  <c r="BM224" i="11"/>
  <c r="BU224" i="11" s="1"/>
  <c r="BY223" i="11"/>
  <c r="BW223" i="11"/>
  <c r="BT223" i="11"/>
  <c r="BQ223" i="11"/>
  <c r="BM223" i="11"/>
  <c r="BU223" i="11" s="1"/>
  <c r="BY222" i="11"/>
  <c r="BW222" i="11"/>
  <c r="BV222" i="11"/>
  <c r="BT222" i="11"/>
  <c r="BS222" i="11"/>
  <c r="BR222" i="11"/>
  <c r="BQ222" i="11"/>
  <c r="BO222" i="11"/>
  <c r="BN222" i="11"/>
  <c r="BM222" i="11"/>
  <c r="BX222" i="11" s="1"/>
  <c r="BY221" i="11"/>
  <c r="BX221" i="11"/>
  <c r="BW221" i="11"/>
  <c r="BV221" i="11"/>
  <c r="BT221" i="11"/>
  <c r="BS221" i="11"/>
  <c r="BR221" i="11"/>
  <c r="BQ221" i="11"/>
  <c r="BP221" i="11"/>
  <c r="BO221" i="11"/>
  <c r="BN221" i="11"/>
  <c r="BM221" i="11"/>
  <c r="BU221" i="11" s="1"/>
  <c r="BV220" i="11"/>
  <c r="BU220" i="11"/>
  <c r="BS220" i="11"/>
  <c r="BP220" i="11"/>
  <c r="BM220" i="11"/>
  <c r="BT220" i="11" s="1"/>
  <c r="BM219" i="11"/>
  <c r="BU218" i="11"/>
  <c r="BM218" i="11"/>
  <c r="BW218" i="11" s="1"/>
  <c r="BW217" i="11"/>
  <c r="BU217" i="11"/>
  <c r="BT217" i="11"/>
  <c r="BS217" i="11"/>
  <c r="BR217" i="11"/>
  <c r="BO217" i="11"/>
  <c r="BM217" i="11"/>
  <c r="BP217" i="11" s="1"/>
  <c r="BY216" i="11"/>
  <c r="BW216" i="11"/>
  <c r="BU216" i="11"/>
  <c r="BT216" i="11"/>
  <c r="BQ216" i="11"/>
  <c r="BO216" i="11"/>
  <c r="BM216" i="11"/>
  <c r="BR216" i="11" s="1"/>
  <c r="BM215" i="11"/>
  <c r="BY214" i="11"/>
  <c r="BW214" i="11"/>
  <c r="BV214" i="11"/>
  <c r="BT214" i="11"/>
  <c r="BS214" i="11"/>
  <c r="BR214" i="11"/>
  <c r="BQ214" i="11"/>
  <c r="BO214" i="11"/>
  <c r="BN214" i="11"/>
  <c r="BM214" i="11"/>
  <c r="BX214" i="11" s="1"/>
  <c r="BY213" i="11"/>
  <c r="BX213" i="11"/>
  <c r="BW213" i="11"/>
  <c r="BV213" i="11"/>
  <c r="BU213" i="11"/>
  <c r="BT213" i="11"/>
  <c r="BS213" i="11"/>
  <c r="BR213" i="11"/>
  <c r="BQ213" i="11"/>
  <c r="BP213" i="11"/>
  <c r="BO213" i="11"/>
  <c r="BN213" i="11"/>
  <c r="BW212" i="11"/>
  <c r="BU212" i="11"/>
  <c r="BS212" i="11"/>
  <c r="BP212" i="11"/>
  <c r="BM212" i="11"/>
  <c r="BT212" i="11" s="1"/>
  <c r="BX211" i="11"/>
  <c r="BU211" i="11"/>
  <c r="BO211" i="11"/>
  <c r="BM211" i="11"/>
  <c r="BM210" i="11"/>
  <c r="BY209" i="11"/>
  <c r="BW209" i="11"/>
  <c r="BV209" i="11"/>
  <c r="BT209" i="11"/>
  <c r="BS209" i="11"/>
  <c r="BR209" i="11"/>
  <c r="BQ209" i="11"/>
  <c r="BO209" i="11"/>
  <c r="BN209" i="11"/>
  <c r="BM209" i="11"/>
  <c r="BX209" i="11" s="1"/>
  <c r="BY208" i="11"/>
  <c r="BX208" i="11"/>
  <c r="BW208" i="11"/>
  <c r="BV208" i="11"/>
  <c r="BT208" i="11"/>
  <c r="BS208" i="11"/>
  <c r="BR208" i="11"/>
  <c r="BQ208" i="11"/>
  <c r="BP208" i="11"/>
  <c r="BO208" i="11"/>
  <c r="BN208" i="11"/>
  <c r="BM208" i="11"/>
  <c r="BU208" i="11" s="1"/>
  <c r="BV207" i="11"/>
  <c r="BQ207" i="11"/>
  <c r="BM207" i="11"/>
  <c r="BX207" i="11" s="1"/>
  <c r="BV206" i="11"/>
  <c r="BS206" i="11"/>
  <c r="BQ206" i="11"/>
  <c r="BM206" i="11"/>
  <c r="BY205" i="11"/>
  <c r="BW205" i="11"/>
  <c r="BU205" i="11"/>
  <c r="BS205" i="11"/>
  <c r="BR205" i="11"/>
  <c r="BQ205" i="11"/>
  <c r="BP205" i="11"/>
  <c r="BN205" i="11"/>
  <c r="BM205" i="11"/>
  <c r="BT205" i="11" s="1"/>
  <c r="BX204" i="11"/>
  <c r="BU204" i="11"/>
  <c r="BT204" i="11"/>
  <c r="BR204" i="11"/>
  <c r="BO204" i="11"/>
  <c r="BM204" i="11"/>
  <c r="BS204" i="11" s="1"/>
  <c r="BY203" i="11"/>
  <c r="BX203" i="11"/>
  <c r="BU203" i="11"/>
  <c r="BT203" i="11"/>
  <c r="BS203" i="11"/>
  <c r="BR203" i="11"/>
  <c r="BQ203" i="11"/>
  <c r="BP203" i="11"/>
  <c r="BO203" i="11"/>
  <c r="BM203" i="11"/>
  <c r="BY202" i="11"/>
  <c r="BW202" i="11"/>
  <c r="BT202" i="11"/>
  <c r="BR202" i="11"/>
  <c r="BP202" i="11"/>
  <c r="BN202" i="11"/>
  <c r="BM202" i="11"/>
  <c r="BS202" i="11" s="1"/>
  <c r="BW201" i="11"/>
  <c r="BT201" i="11"/>
  <c r="BM201" i="11"/>
  <c r="BV201" i="11" s="1"/>
  <c r="BY200" i="11"/>
  <c r="BX200" i="11"/>
  <c r="BW200" i="11"/>
  <c r="BV200" i="11"/>
  <c r="BT200" i="11"/>
  <c r="BS200" i="11"/>
  <c r="BR200" i="11"/>
  <c r="BQ200" i="11"/>
  <c r="BP200" i="11"/>
  <c r="BO200" i="11"/>
  <c r="BN200" i="11"/>
  <c r="BM200" i="11"/>
  <c r="BU200" i="11" s="1"/>
  <c r="BW199" i="11"/>
  <c r="BV199" i="11"/>
  <c r="BQ199" i="11"/>
  <c r="BN199" i="11"/>
  <c r="BM199" i="11"/>
  <c r="BX198" i="11"/>
  <c r="BU198" i="11"/>
  <c r="BT198" i="11"/>
  <c r="BS198" i="11"/>
  <c r="BR198" i="11"/>
  <c r="BQ198" i="11"/>
  <c r="BN198" i="11"/>
  <c r="BM198" i="11"/>
  <c r="BY198" i="11" s="1"/>
  <c r="BY197" i="11"/>
  <c r="BU197" i="11"/>
  <c r="BM197" i="11"/>
  <c r="BV197" i="11" s="1"/>
  <c r="BX196" i="11"/>
  <c r="BT196" i="11"/>
  <c r="BP196" i="11"/>
  <c r="BO196" i="11"/>
  <c r="BM196" i="11"/>
  <c r="BV196" i="11" s="1"/>
  <c r="BX195" i="11"/>
  <c r="BT195" i="11"/>
  <c r="BS195" i="11"/>
  <c r="BQ195" i="11"/>
  <c r="BO195" i="11"/>
  <c r="BM195" i="11"/>
  <c r="BU195" i="11" s="1"/>
  <c r="BY194" i="11"/>
  <c r="BX194" i="11"/>
  <c r="BW194" i="11"/>
  <c r="BU194" i="11"/>
  <c r="BT194" i="11"/>
  <c r="BR194" i="11"/>
  <c r="BQ194" i="11"/>
  <c r="BP194" i="11"/>
  <c r="BO194" i="11"/>
  <c r="BN194" i="11"/>
  <c r="BM194" i="11"/>
  <c r="BS194" i="11" s="1"/>
  <c r="BY193" i="11"/>
  <c r="BW193" i="11"/>
  <c r="BV193" i="11"/>
  <c r="BT193" i="11"/>
  <c r="BS193" i="11"/>
  <c r="BQ193" i="11"/>
  <c r="BO193" i="11"/>
  <c r="BN193" i="11"/>
  <c r="BM193" i="11"/>
  <c r="BX193" i="11" s="1"/>
  <c r="BY192" i="11"/>
  <c r="BX192" i="11"/>
  <c r="BV192" i="11"/>
  <c r="BT192" i="11"/>
  <c r="BS192" i="11"/>
  <c r="BR192" i="11"/>
  <c r="BQ192" i="11"/>
  <c r="BP192" i="11"/>
  <c r="BN192" i="11"/>
  <c r="BM192" i="11"/>
  <c r="BU192" i="11" s="1"/>
  <c r="BX190" i="11"/>
  <c r="BV190" i="11"/>
  <c r="BS190" i="11"/>
  <c r="BR190" i="11"/>
  <c r="BP190" i="11"/>
  <c r="BN190" i="11"/>
  <c r="BM190" i="11"/>
  <c r="BW190" i="11" s="1"/>
  <c r="BX189" i="11"/>
  <c r="BW189" i="11"/>
  <c r="BU189" i="11"/>
  <c r="BS189" i="11"/>
  <c r="BP189" i="11"/>
  <c r="BO189" i="11"/>
  <c r="BM189" i="11"/>
  <c r="BU188" i="11"/>
  <c r="BR188" i="11"/>
  <c r="BM188" i="11"/>
  <c r="BX188" i="11" s="1"/>
  <c r="BU187" i="11"/>
  <c r="BR187" i="11"/>
  <c r="BO187" i="11"/>
  <c r="BM187" i="11"/>
  <c r="BY186" i="11"/>
  <c r="BX186" i="11"/>
  <c r="BW186" i="11"/>
  <c r="BV186" i="11"/>
  <c r="BT186" i="11"/>
  <c r="BS186" i="11"/>
  <c r="BR186" i="11"/>
  <c r="BQ186" i="11"/>
  <c r="BP186" i="11"/>
  <c r="BO186" i="11"/>
  <c r="BN186" i="11"/>
  <c r="BM186" i="11"/>
  <c r="BU186" i="11" s="1"/>
  <c r="BY185" i="11"/>
  <c r="BW185" i="11"/>
  <c r="BV185" i="11"/>
  <c r="BT185" i="11"/>
  <c r="BS185" i="11"/>
  <c r="BQ185" i="11"/>
  <c r="BO185" i="11"/>
  <c r="BN185" i="11"/>
  <c r="BM185" i="11"/>
  <c r="BX185" i="11" s="1"/>
  <c r="BY184" i="11"/>
  <c r="BX184" i="11"/>
  <c r="BV184" i="11"/>
  <c r="BT184" i="11"/>
  <c r="BS184" i="11"/>
  <c r="BR184" i="11"/>
  <c r="BQ184" i="11"/>
  <c r="BP184" i="11"/>
  <c r="BN184" i="11"/>
  <c r="BM184" i="11"/>
  <c r="BU184" i="11" s="1"/>
  <c r="BY183" i="11"/>
  <c r="BV183" i="11"/>
  <c r="BU183" i="11"/>
  <c r="BQ183" i="11"/>
  <c r="BN183" i="11"/>
  <c r="BM183" i="11"/>
  <c r="BX182" i="11"/>
  <c r="BV182" i="11"/>
  <c r="BS182" i="11"/>
  <c r="BR182" i="11"/>
  <c r="BP182" i="11"/>
  <c r="BN182" i="11"/>
  <c r="BM182" i="11"/>
  <c r="BW182" i="11" s="1"/>
  <c r="BW181" i="11"/>
  <c r="BS181" i="11"/>
  <c r="BM181" i="11"/>
  <c r="BX181" i="11" s="1"/>
  <c r="BX180" i="11"/>
  <c r="BT180" i="11"/>
  <c r="BR180" i="11"/>
  <c r="BP180" i="11"/>
  <c r="BM180" i="11"/>
  <c r="BU180" i="11" s="1"/>
  <c r="BU179" i="11"/>
  <c r="BQ179" i="11"/>
  <c r="BM179" i="11"/>
  <c r="BY179" i="11" s="1"/>
  <c r="BY178" i="11"/>
  <c r="BX178" i="11"/>
  <c r="BW178" i="11"/>
  <c r="BV178" i="11"/>
  <c r="BT178" i="11"/>
  <c r="BR178" i="11"/>
  <c r="BQ178" i="11"/>
  <c r="BP178" i="11"/>
  <c r="BO178" i="11"/>
  <c r="BN178" i="11"/>
  <c r="BM178" i="11"/>
  <c r="BS178" i="11" s="1"/>
  <c r="BY177" i="11"/>
  <c r="BW177" i="11"/>
  <c r="BV177" i="11"/>
  <c r="BT177" i="11"/>
  <c r="BS177" i="11"/>
  <c r="BQ177" i="11"/>
  <c r="BO177" i="11"/>
  <c r="BN177" i="11"/>
  <c r="BM177" i="11"/>
  <c r="BX177" i="11" s="1"/>
  <c r="BY176" i="11"/>
  <c r="BX176" i="11"/>
  <c r="BV176" i="11"/>
  <c r="BT176" i="11"/>
  <c r="BS176" i="11"/>
  <c r="BR176" i="11"/>
  <c r="BQ176" i="11"/>
  <c r="BP176" i="11"/>
  <c r="BN176" i="11"/>
  <c r="BM176" i="11"/>
  <c r="BU176" i="11" s="1"/>
  <c r="BX175" i="11"/>
  <c r="BS175" i="11"/>
  <c r="BQ175" i="11"/>
  <c r="BN175" i="11"/>
  <c r="BM175" i="11"/>
  <c r="BX174" i="11"/>
  <c r="BS174" i="11"/>
  <c r="BR174" i="11"/>
  <c r="BN174" i="11"/>
  <c r="BM174" i="11"/>
  <c r="BX173" i="11"/>
  <c r="BS173" i="11"/>
  <c r="BR173" i="11"/>
  <c r="BO173" i="11"/>
  <c r="BM173" i="11"/>
  <c r="BX172" i="11"/>
  <c r="BT172" i="11"/>
  <c r="BR172" i="11"/>
  <c r="BO172" i="11"/>
  <c r="BM172" i="11"/>
  <c r="BY171" i="11"/>
  <c r="BT171" i="11"/>
  <c r="BR171" i="11"/>
  <c r="BO171" i="11"/>
  <c r="BM171" i="11"/>
  <c r="BY170" i="11"/>
  <c r="BX170" i="11"/>
  <c r="BW170" i="11"/>
  <c r="BV170" i="11"/>
  <c r="BT170" i="11"/>
  <c r="BR170" i="11"/>
  <c r="BQ170" i="11"/>
  <c r="BP170" i="11"/>
  <c r="BO170" i="11"/>
  <c r="BN170" i="11"/>
  <c r="BM170" i="11"/>
  <c r="BS170" i="11" s="1"/>
  <c r="BW169" i="11"/>
  <c r="BU169" i="11"/>
  <c r="BS169" i="11"/>
  <c r="BM169" i="11"/>
  <c r="BY168" i="11"/>
  <c r="BX168" i="11"/>
  <c r="BV168" i="11"/>
  <c r="BT168" i="11"/>
  <c r="BS168" i="11"/>
  <c r="BR168" i="11"/>
  <c r="BQ168" i="11"/>
  <c r="BP168" i="11"/>
  <c r="BN168" i="11"/>
  <c r="BM168" i="11"/>
  <c r="BU168" i="11" s="1"/>
  <c r="BY167" i="11"/>
  <c r="BX167" i="11"/>
  <c r="BU167" i="11"/>
  <c r="BS167" i="11"/>
  <c r="BP167" i="11"/>
  <c r="BO167" i="11"/>
  <c r="BN167" i="11"/>
  <c r="BM167" i="11"/>
  <c r="BV167" i="11" s="1"/>
  <c r="BV166" i="11"/>
  <c r="BU166" i="11"/>
  <c r="BT166" i="11"/>
  <c r="BS166" i="11"/>
  <c r="BR166" i="11"/>
  <c r="BP166" i="11"/>
  <c r="BN166" i="11"/>
  <c r="BM166" i="11"/>
  <c r="BR165" i="11"/>
  <c r="BM165" i="11"/>
  <c r="BW164" i="11"/>
  <c r="BU164" i="11"/>
  <c r="BM164" i="11"/>
  <c r="BW163" i="11"/>
  <c r="BS163" i="11"/>
  <c r="BR163" i="11"/>
  <c r="BO163" i="11"/>
  <c r="BM163" i="11"/>
  <c r="BY162" i="11"/>
  <c r="BX162" i="11"/>
  <c r="BW162" i="11"/>
  <c r="BV162" i="11"/>
  <c r="BT162" i="11"/>
  <c r="BR162" i="11"/>
  <c r="BQ162" i="11"/>
  <c r="BP162" i="11"/>
  <c r="BO162" i="11"/>
  <c r="BN162" i="11"/>
  <c r="BM162" i="11"/>
  <c r="BS162" i="11" s="1"/>
  <c r="BS161" i="11"/>
  <c r="BM161" i="11"/>
  <c r="BX160" i="11"/>
  <c r="BW160" i="11"/>
  <c r="BV160" i="11"/>
  <c r="BS160" i="11"/>
  <c r="BR160" i="11"/>
  <c r="BP160" i="11"/>
  <c r="BO160" i="11"/>
  <c r="BN160" i="11"/>
  <c r="BM160" i="11"/>
  <c r="BU160" i="11" s="1"/>
  <c r="BW159" i="11"/>
  <c r="BU159" i="11"/>
  <c r="BS159" i="11"/>
  <c r="BO159" i="11"/>
  <c r="BM159" i="11"/>
  <c r="BX158" i="11"/>
  <c r="BT158" i="11"/>
  <c r="BR158" i="11"/>
  <c r="BP158" i="11"/>
  <c r="BM158" i="11"/>
  <c r="BW158" i="11" s="1"/>
  <c r="BQ157" i="11"/>
  <c r="BO157" i="11"/>
  <c r="BM157" i="11"/>
  <c r="BY156" i="11"/>
  <c r="BW156" i="11"/>
  <c r="BV156" i="11"/>
  <c r="BT156" i="11"/>
  <c r="BS156" i="11"/>
  <c r="BR156" i="11"/>
  <c r="BQ156" i="11"/>
  <c r="BO156" i="11"/>
  <c r="BN156" i="11"/>
  <c r="BM156" i="11"/>
  <c r="BX156" i="11" s="1"/>
  <c r="BY155" i="11"/>
  <c r="BX155" i="11"/>
  <c r="BW155" i="11"/>
  <c r="BV155" i="11"/>
  <c r="BT155" i="11"/>
  <c r="BS155" i="11"/>
  <c r="BR155" i="11"/>
  <c r="BQ155" i="11"/>
  <c r="BP155" i="11"/>
  <c r="BO155" i="11"/>
  <c r="BN155" i="11"/>
  <c r="BM155" i="11"/>
  <c r="BU155" i="11" s="1"/>
  <c r="BY154" i="11"/>
  <c r="BX154" i="11"/>
  <c r="BV154" i="11"/>
  <c r="BT154" i="11"/>
  <c r="BQ154" i="11"/>
  <c r="BP154" i="11"/>
  <c r="BN154" i="11"/>
  <c r="BM154" i="11"/>
  <c r="BS154" i="11" s="1"/>
  <c r="BY153" i="11"/>
  <c r="BU153" i="11"/>
  <c r="BS153" i="11"/>
  <c r="BM153" i="11"/>
  <c r="BX152" i="11"/>
  <c r="BW152" i="11"/>
  <c r="BV152" i="11"/>
  <c r="BS152" i="11"/>
  <c r="BR152" i="11"/>
  <c r="BP152" i="11"/>
  <c r="BO152" i="11"/>
  <c r="BN152" i="11"/>
  <c r="BM152" i="11"/>
  <c r="BU152" i="11" s="1"/>
  <c r="BU151" i="11"/>
  <c r="BS151" i="11"/>
  <c r="BO151" i="11"/>
  <c r="BM151" i="11"/>
  <c r="BW151" i="11" s="1"/>
  <c r="BX150" i="11"/>
  <c r="BT150" i="11"/>
  <c r="BR150" i="11"/>
  <c r="BP150" i="11"/>
  <c r="BM150" i="11"/>
  <c r="BW150" i="11" s="1"/>
  <c r="BY149" i="11"/>
  <c r="BW149" i="11"/>
  <c r="BU149" i="11"/>
  <c r="BO149" i="11"/>
  <c r="BM149" i="11"/>
  <c r="BY148" i="11"/>
  <c r="BW148" i="11"/>
  <c r="BV148" i="11"/>
  <c r="BT148" i="11"/>
  <c r="BS148" i="11"/>
  <c r="BR148" i="11"/>
  <c r="BQ148" i="11"/>
  <c r="BO148" i="11"/>
  <c r="BN148" i="11"/>
  <c r="BM148" i="11"/>
  <c r="BX148" i="11" s="1"/>
  <c r="BY147" i="11"/>
  <c r="BX147" i="11"/>
  <c r="BW147" i="11"/>
  <c r="BV147" i="11"/>
  <c r="BT147" i="11"/>
  <c r="BS147" i="11"/>
  <c r="BR147" i="11"/>
  <c r="BQ147" i="11"/>
  <c r="BP147" i="11"/>
  <c r="BO147" i="11"/>
  <c r="BN147" i="11"/>
  <c r="BM147" i="11"/>
  <c r="BU147" i="11" s="1"/>
  <c r="BY146" i="11"/>
  <c r="BX146" i="11"/>
  <c r="BV146" i="11"/>
  <c r="BT146" i="11"/>
  <c r="BQ146" i="11"/>
  <c r="BP146" i="11"/>
  <c r="BN146" i="11"/>
  <c r="BM146" i="11"/>
  <c r="BS146" i="11" s="1"/>
  <c r="BQ145" i="11"/>
  <c r="BM145" i="11"/>
  <c r="BS145" i="11" s="1"/>
  <c r="BX144" i="11"/>
  <c r="BW144" i="11"/>
  <c r="BV144" i="11"/>
  <c r="BS144" i="11"/>
  <c r="BR144" i="11"/>
  <c r="BP144" i="11"/>
  <c r="BO144" i="11"/>
  <c r="BN144" i="11"/>
  <c r="BM144" i="11"/>
  <c r="BU144" i="11" s="1"/>
  <c r="BP143" i="11"/>
  <c r="BO143" i="11"/>
  <c r="BM143" i="11"/>
  <c r="BP142" i="11"/>
  <c r="BM142" i="11"/>
  <c r="BY141" i="11"/>
  <c r="BW141" i="11"/>
  <c r="BM141" i="11"/>
  <c r="BY140" i="11"/>
  <c r="BW140" i="11"/>
  <c r="BV140" i="11"/>
  <c r="BT140" i="11"/>
  <c r="BS140" i="11"/>
  <c r="BR140" i="11"/>
  <c r="BQ140" i="11"/>
  <c r="BO140" i="11"/>
  <c r="BN140" i="11"/>
  <c r="BM140" i="11"/>
  <c r="BX140" i="11" s="1"/>
  <c r="BY139" i="11"/>
  <c r="BX139" i="11"/>
  <c r="BW139" i="11"/>
  <c r="BV139" i="11"/>
  <c r="BT139" i="11"/>
  <c r="BS139" i="11"/>
  <c r="BR139" i="11"/>
  <c r="BQ139" i="11"/>
  <c r="BP139" i="11"/>
  <c r="BO139" i="11"/>
  <c r="BN139" i="11"/>
  <c r="BM139" i="11"/>
  <c r="BU139" i="11" s="1"/>
  <c r="BX138" i="11"/>
  <c r="BV138" i="11"/>
  <c r="BU138" i="11"/>
  <c r="BT138" i="11"/>
  <c r="BQ138" i="11"/>
  <c r="BP138" i="11"/>
  <c r="BN138" i="11"/>
  <c r="BM138" i="11"/>
  <c r="BY137" i="11"/>
  <c r="BV137" i="11"/>
  <c r="BU137" i="11"/>
  <c r="BS137" i="11"/>
  <c r="BR137" i="11"/>
  <c r="BQ137" i="11"/>
  <c r="BN137" i="11"/>
  <c r="BM137" i="11"/>
  <c r="BX136" i="11"/>
  <c r="BW136" i="11"/>
  <c r="BV136" i="11"/>
  <c r="BS136" i="11"/>
  <c r="BR136" i="11"/>
  <c r="BP136" i="11"/>
  <c r="BO136" i="11"/>
  <c r="BN136" i="11"/>
  <c r="BM136" i="11"/>
  <c r="BU136" i="11" s="1"/>
  <c r="BX135" i="11"/>
  <c r="BW135" i="11"/>
  <c r="BU135" i="11"/>
  <c r="BM135" i="11"/>
  <c r="BM134" i="11"/>
  <c r="BV133" i="11"/>
  <c r="BM133" i="11"/>
  <c r="BY133" i="11" s="1"/>
  <c r="BY132" i="11"/>
  <c r="BW132" i="11"/>
  <c r="BV132" i="11"/>
  <c r="BT132" i="11"/>
  <c r="BS132" i="11"/>
  <c r="BR132" i="11"/>
  <c r="BQ132" i="11"/>
  <c r="BO132" i="11"/>
  <c r="BN132" i="11"/>
  <c r="BM132" i="11"/>
  <c r="BX132" i="11" s="1"/>
  <c r="BY131" i="11"/>
  <c r="BX131" i="11"/>
  <c r="BW131" i="11"/>
  <c r="BV131" i="11"/>
  <c r="BT131" i="11"/>
  <c r="BS131" i="11"/>
  <c r="BQ131" i="11"/>
  <c r="BP131" i="11"/>
  <c r="BO131" i="11"/>
  <c r="BN131" i="11"/>
  <c r="BM131" i="11"/>
  <c r="BU131" i="11" s="1"/>
  <c r="BX130" i="11"/>
  <c r="BU130" i="11"/>
  <c r="BM130" i="11"/>
  <c r="BV130" i="11" s="1"/>
  <c r="BL129" i="11"/>
  <c r="BK129" i="11"/>
  <c r="BJ129" i="11"/>
  <c r="BI129" i="11"/>
  <c r="BH129" i="11"/>
  <c r="BG129" i="11"/>
  <c r="BF129" i="11"/>
  <c r="BE129" i="11"/>
  <c r="BM129" i="11" s="1"/>
  <c r="BD129" i="11"/>
  <c r="BC129" i="11"/>
  <c r="BB129" i="11"/>
  <c r="BA129" i="11"/>
  <c r="AZ129" i="11"/>
  <c r="AY129" i="11"/>
  <c r="AX129" i="11"/>
  <c r="AW129" i="11"/>
  <c r="AV129" i="11"/>
  <c r="AU129" i="11"/>
  <c r="AT129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BY128" i="11"/>
  <c r="BW128" i="11"/>
  <c r="BV128" i="11"/>
  <c r="BT128" i="11"/>
  <c r="BS128" i="11"/>
  <c r="BR128" i="11"/>
  <c r="BQ128" i="11"/>
  <c r="BO128" i="11"/>
  <c r="BN128" i="11"/>
  <c r="BM128" i="11"/>
  <c r="BX128" i="11" s="1"/>
  <c r="BY127" i="11"/>
  <c r="BX127" i="11"/>
  <c r="BW127" i="11"/>
  <c r="BV127" i="11"/>
  <c r="BT127" i="11"/>
  <c r="BS127" i="11"/>
  <c r="BR127" i="11"/>
  <c r="BQ127" i="11"/>
  <c r="BP127" i="11"/>
  <c r="BO127" i="11"/>
  <c r="BN127" i="11"/>
  <c r="BM127" i="11"/>
  <c r="BU127" i="11" s="1"/>
  <c r="BY126" i="11"/>
  <c r="BU126" i="11"/>
  <c r="BT126" i="11"/>
  <c r="BS126" i="11"/>
  <c r="BQ126" i="11"/>
  <c r="BP126" i="11"/>
  <c r="BN126" i="11"/>
  <c r="BM126" i="11"/>
  <c r="BV126" i="11" s="1"/>
  <c r="BX125" i="11"/>
  <c r="BS125" i="11"/>
  <c r="BM125" i="11"/>
  <c r="BV125" i="11" s="1"/>
  <c r="BV124" i="11"/>
  <c r="BO124" i="11"/>
  <c r="BN124" i="11"/>
  <c r="BM124" i="11"/>
  <c r="BX123" i="11"/>
  <c r="BP123" i="11"/>
  <c r="BM123" i="11"/>
  <c r="BX122" i="11"/>
  <c r="BM122" i="11"/>
  <c r="BT122" i="11" s="1"/>
  <c r="BY121" i="11"/>
  <c r="BV121" i="11"/>
  <c r="BU121" i="11"/>
  <c r="BT121" i="11"/>
  <c r="BR121" i="11"/>
  <c r="BQ121" i="11"/>
  <c r="BO121" i="11"/>
  <c r="BN121" i="11"/>
  <c r="BM121" i="11"/>
  <c r="BY120" i="11"/>
  <c r="BW120" i="11"/>
  <c r="BV120" i="11"/>
  <c r="BT120" i="11"/>
  <c r="BS120" i="11"/>
  <c r="BR120" i="11"/>
  <c r="BQ120" i="11"/>
  <c r="BO120" i="11"/>
  <c r="BN120" i="11"/>
  <c r="BM120" i="11"/>
  <c r="BX120" i="11" s="1"/>
  <c r="BY119" i="11"/>
  <c r="BX119" i="11"/>
  <c r="BW119" i="11"/>
  <c r="BV119" i="11"/>
  <c r="BT119" i="11"/>
  <c r="BS119" i="11"/>
  <c r="BQ119" i="11"/>
  <c r="BP119" i="11"/>
  <c r="BO119" i="11"/>
  <c r="BN119" i="11"/>
  <c r="BM119" i="11"/>
  <c r="BU119" i="11" s="1"/>
  <c r="BY118" i="11"/>
  <c r="BU118" i="11"/>
  <c r="BT118" i="11"/>
  <c r="BS118" i="11"/>
  <c r="BQ118" i="11"/>
  <c r="BP118" i="11"/>
  <c r="BN118" i="11"/>
  <c r="BM118" i="11"/>
  <c r="BV118" i="11" s="1"/>
  <c r="BV117" i="11"/>
  <c r="BS117" i="11"/>
  <c r="BQ117" i="11"/>
  <c r="BM117" i="11"/>
  <c r="BP116" i="11"/>
  <c r="BM116" i="11"/>
  <c r="BX116" i="11" s="1"/>
  <c r="BO115" i="11"/>
  <c r="BM115" i="11"/>
  <c r="BW115" i="11" s="1"/>
  <c r="BY114" i="11"/>
  <c r="BX114" i="11"/>
  <c r="BW114" i="11"/>
  <c r="BV114" i="11"/>
  <c r="BT114" i="11"/>
  <c r="BS114" i="11"/>
  <c r="BR114" i="11"/>
  <c r="BQ114" i="11"/>
  <c r="BP114" i="11"/>
  <c r="BO114" i="11"/>
  <c r="BN114" i="11"/>
  <c r="BM114" i="11"/>
  <c r="BU114" i="11" s="1"/>
  <c r="BY113" i="11"/>
  <c r="BX113" i="11"/>
  <c r="BW113" i="11"/>
  <c r="BV113" i="11"/>
  <c r="BT113" i="11"/>
  <c r="BQ113" i="11"/>
  <c r="BP113" i="11"/>
  <c r="BO113" i="11"/>
  <c r="BN113" i="11"/>
  <c r="BM113" i="11"/>
  <c r="BU113" i="11" s="1"/>
  <c r="BM112" i="11"/>
  <c r="BY111" i="11"/>
  <c r="BX111" i="11"/>
  <c r="BW111" i="11"/>
  <c r="BV111" i="11"/>
  <c r="BS111" i="11"/>
  <c r="BR111" i="11"/>
  <c r="BQ111" i="11"/>
  <c r="BP111" i="11"/>
  <c r="BO111" i="11"/>
  <c r="BN111" i="11"/>
  <c r="BM111" i="11"/>
  <c r="BU111" i="11" s="1"/>
  <c r="BW110" i="11"/>
  <c r="BU110" i="11"/>
  <c r="BS110" i="11"/>
  <c r="BP110" i="11"/>
  <c r="BO110" i="11"/>
  <c r="BM110" i="11"/>
  <c r="BV110" i="11" s="1"/>
  <c r="BX109" i="11"/>
  <c r="BU109" i="11"/>
  <c r="BT109" i="11"/>
  <c r="BS109" i="11"/>
  <c r="BR109" i="11"/>
  <c r="BP109" i="11"/>
  <c r="BM109" i="11"/>
  <c r="BX108" i="11"/>
  <c r="BU108" i="11"/>
  <c r="BR108" i="11"/>
  <c r="BQ108" i="11"/>
  <c r="BP108" i="11"/>
  <c r="BM108" i="11"/>
  <c r="BW108" i="11" s="1"/>
  <c r="BW107" i="11"/>
  <c r="BU107" i="11"/>
  <c r="BT107" i="11"/>
  <c r="BR107" i="11"/>
  <c r="BO107" i="11"/>
  <c r="BM107" i="11"/>
  <c r="BV107" i="11" s="1"/>
  <c r="BY106" i="11"/>
  <c r="BX106" i="11"/>
  <c r="BW106" i="11"/>
  <c r="BV106" i="11"/>
  <c r="BT106" i="11"/>
  <c r="BS106" i="11"/>
  <c r="BR106" i="11"/>
  <c r="BQ106" i="11"/>
  <c r="BP106" i="11"/>
  <c r="BO106" i="11"/>
  <c r="BN106" i="11"/>
  <c r="BM106" i="11"/>
  <c r="BU106" i="11" s="1"/>
  <c r="BY105" i="11"/>
  <c r="BX105" i="11"/>
  <c r="BW105" i="11"/>
  <c r="BV105" i="11"/>
  <c r="BT105" i="11"/>
  <c r="BQ105" i="11"/>
  <c r="BP105" i="11"/>
  <c r="BO105" i="11"/>
  <c r="BN105" i="11"/>
  <c r="BM105" i="11"/>
  <c r="BU105" i="11" s="1"/>
  <c r="BQ104" i="11"/>
  <c r="BM104" i="11"/>
  <c r="BY104" i="11" s="1"/>
  <c r="BY103" i="11"/>
  <c r="BX103" i="11"/>
  <c r="BW103" i="11"/>
  <c r="BV103" i="11"/>
  <c r="BS103" i="11"/>
  <c r="BR103" i="11"/>
  <c r="BQ103" i="11"/>
  <c r="BP103" i="11"/>
  <c r="BO103" i="11"/>
  <c r="BN103" i="11"/>
  <c r="BM103" i="11"/>
  <c r="BU103" i="11" s="1"/>
  <c r="BW102" i="11"/>
  <c r="BV102" i="11"/>
  <c r="BU102" i="11"/>
  <c r="BS102" i="11"/>
  <c r="BO102" i="11"/>
  <c r="BN102" i="11"/>
  <c r="BM102" i="11"/>
  <c r="BU101" i="11"/>
  <c r="BS101" i="11"/>
  <c r="BM101" i="11"/>
  <c r="BX101" i="11" s="1"/>
  <c r="BX100" i="11"/>
  <c r="BW100" i="11"/>
  <c r="BU100" i="11"/>
  <c r="BR100" i="11"/>
  <c r="BP100" i="11"/>
  <c r="BO100" i="11"/>
  <c r="BM100" i="11"/>
  <c r="BL99" i="11"/>
  <c r="BK99" i="11"/>
  <c r="BJ99" i="11"/>
  <c r="BI99" i="11"/>
  <c r="BH99" i="11"/>
  <c r="BG99" i="11"/>
  <c r="BF99" i="11"/>
  <c r="BE99" i="11"/>
  <c r="BD99" i="11"/>
  <c r="BC99" i="11"/>
  <c r="BB99" i="11"/>
  <c r="BM99" i="11" s="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BV98" i="11"/>
  <c r="BT98" i="11"/>
  <c r="BS98" i="11"/>
  <c r="BP98" i="11"/>
  <c r="BO98" i="11"/>
  <c r="BM98" i="11"/>
  <c r="BU98" i="11" s="1"/>
  <c r="BT97" i="11"/>
  <c r="BM97" i="11"/>
  <c r="BX97" i="11" s="1"/>
  <c r="BX96" i="11"/>
  <c r="BW96" i="11"/>
  <c r="BU96" i="11"/>
  <c r="BQ96" i="11"/>
  <c r="BO96" i="11"/>
  <c r="BN96" i="11"/>
  <c r="BM96" i="11"/>
  <c r="BS96" i="11" s="1"/>
  <c r="BY95" i="11"/>
  <c r="BU95" i="11"/>
  <c r="BS95" i="11"/>
  <c r="BR95" i="11"/>
  <c r="BQ95" i="11"/>
  <c r="BO95" i="11"/>
  <c r="BM95" i="11"/>
  <c r="BT95" i="11" s="1"/>
  <c r="BY94" i="11"/>
  <c r="BX94" i="11"/>
  <c r="BW94" i="11"/>
  <c r="BV94" i="11"/>
  <c r="BT94" i="11"/>
  <c r="BS94" i="11"/>
  <c r="BR94" i="11"/>
  <c r="BQ94" i="11"/>
  <c r="BP94" i="11"/>
  <c r="BO94" i="11"/>
  <c r="BN94" i="11"/>
  <c r="BM94" i="11"/>
  <c r="BU94" i="11" s="1"/>
  <c r="BY93" i="11"/>
  <c r="BX93" i="11"/>
  <c r="BU93" i="11"/>
  <c r="BS93" i="11"/>
  <c r="BQ93" i="11"/>
  <c r="BP93" i="11"/>
  <c r="BO93" i="11"/>
  <c r="BM93" i="11"/>
  <c r="BR93" i="11" s="1"/>
  <c r="BY92" i="11"/>
  <c r="BU92" i="11"/>
  <c r="BS92" i="11"/>
  <c r="BP92" i="11"/>
  <c r="BM92" i="11"/>
  <c r="BT92" i="11" s="1"/>
  <c r="BY91" i="11"/>
  <c r="BX91" i="11"/>
  <c r="BW91" i="11"/>
  <c r="BU91" i="11"/>
  <c r="BS91" i="11"/>
  <c r="BR91" i="11"/>
  <c r="BQ91" i="11"/>
  <c r="BP91" i="11"/>
  <c r="BO91" i="11"/>
  <c r="BN91" i="11"/>
  <c r="BM91" i="11"/>
  <c r="BT91" i="11" s="1"/>
  <c r="BX90" i="11"/>
  <c r="BW90" i="11"/>
  <c r="BU90" i="11"/>
  <c r="BT90" i="11"/>
  <c r="BS90" i="11"/>
  <c r="BR90" i="11"/>
  <c r="BO90" i="11"/>
  <c r="BN90" i="11"/>
  <c r="BM90" i="11"/>
  <c r="BY89" i="11"/>
  <c r="BX89" i="11"/>
  <c r="BU89" i="11"/>
  <c r="BR89" i="11"/>
  <c r="BP89" i="11"/>
  <c r="BO89" i="11"/>
  <c r="BM89" i="11"/>
  <c r="BR88" i="11"/>
  <c r="BM88" i="11"/>
  <c r="BS88" i="11" s="1"/>
  <c r="BM87" i="11"/>
  <c r="BY86" i="11"/>
  <c r="BX86" i="11"/>
  <c r="BW86" i="11"/>
  <c r="BV86" i="11"/>
  <c r="BT86" i="11"/>
  <c r="BS86" i="11"/>
  <c r="BR86" i="11"/>
  <c r="BQ86" i="11"/>
  <c r="BP86" i="11"/>
  <c r="BO86" i="11"/>
  <c r="BN86" i="11"/>
  <c r="BM86" i="11"/>
  <c r="BU86" i="11" s="1"/>
  <c r="BV85" i="11"/>
  <c r="BM85" i="11"/>
  <c r="BY84" i="11"/>
  <c r="BX84" i="11"/>
  <c r="BU84" i="11"/>
  <c r="BT84" i="11"/>
  <c r="BS84" i="11"/>
  <c r="BR84" i="11"/>
  <c r="BQ84" i="11"/>
  <c r="BP84" i="11"/>
  <c r="BN84" i="11"/>
  <c r="BM84" i="11"/>
  <c r="BX83" i="11"/>
  <c r="BU83" i="11"/>
  <c r="BR83" i="11"/>
  <c r="BO83" i="11"/>
  <c r="BM83" i="11"/>
  <c r="BT83" i="11" s="1"/>
  <c r="BX82" i="11"/>
  <c r="BS82" i="11"/>
  <c r="BO82" i="11"/>
  <c r="BM82" i="11"/>
  <c r="BU82" i="11" s="1"/>
  <c r="BS81" i="11"/>
  <c r="BM81" i="11"/>
  <c r="BU81" i="11" s="1"/>
  <c r="BX80" i="11"/>
  <c r="BW80" i="11"/>
  <c r="BU80" i="11"/>
  <c r="BQ80" i="11"/>
  <c r="BO80" i="11"/>
  <c r="BN80" i="11"/>
  <c r="BM80" i="11"/>
  <c r="BS80" i="11" s="1"/>
  <c r="BY79" i="11"/>
  <c r="BU79" i="11"/>
  <c r="BS79" i="11"/>
  <c r="BR79" i="11"/>
  <c r="BQ79" i="11"/>
  <c r="BO79" i="11"/>
  <c r="BM79" i="11"/>
  <c r="BT79" i="11" s="1"/>
  <c r="BV78" i="11"/>
  <c r="BM78" i="11"/>
  <c r="BR77" i="11"/>
  <c r="BM77" i="11"/>
  <c r="BX77" i="11" s="1"/>
  <c r="BW76" i="11"/>
  <c r="BR76" i="11"/>
  <c r="BO76" i="11"/>
  <c r="BM76" i="11"/>
  <c r="BU76" i="11" s="1"/>
  <c r="BW75" i="11"/>
  <c r="BT75" i="11"/>
  <c r="BR75" i="11"/>
  <c r="BO75" i="11"/>
  <c r="BM75" i="11"/>
  <c r="BY75" i="11" s="1"/>
  <c r="BY74" i="11"/>
  <c r="BQ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BM74" i="11" s="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BR73" i="11"/>
  <c r="BM73" i="11"/>
  <c r="BX73" i="11" s="1"/>
  <c r="BW72" i="11"/>
  <c r="BR72" i="11"/>
  <c r="BO72" i="11"/>
  <c r="BM72" i="11"/>
  <c r="BU72" i="11" s="1"/>
  <c r="BT71" i="11"/>
  <c r="BL71" i="11"/>
  <c r="BK71" i="11"/>
  <c r="BJ71" i="11"/>
  <c r="BI71" i="11"/>
  <c r="BH71" i="11"/>
  <c r="BG71" i="11"/>
  <c r="BF71" i="11"/>
  <c r="BE71" i="11"/>
  <c r="BD71" i="11"/>
  <c r="BC71" i="11"/>
  <c r="BB71" i="11"/>
  <c r="BM71" i="11" s="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BM70" i="11"/>
  <c r="BU70" i="11" s="1"/>
  <c r="BR69" i="11"/>
  <c r="BM69" i="11"/>
  <c r="BX69" i="11" s="1"/>
  <c r="BW68" i="11"/>
  <c r="BR68" i="11"/>
  <c r="BO68" i="11"/>
  <c r="BM68" i="11"/>
  <c r="BU68" i="11" s="1"/>
  <c r="BW67" i="11"/>
  <c r="BT67" i="11"/>
  <c r="BR67" i="11"/>
  <c r="BO67" i="11"/>
  <c r="BM67" i="11"/>
  <c r="BY67" i="11" s="1"/>
  <c r="BY66" i="11"/>
  <c r="BX66" i="11"/>
  <c r="BW66" i="11"/>
  <c r="BT66" i="11"/>
  <c r="BR66" i="11"/>
  <c r="BQ66" i="11"/>
  <c r="BP66" i="11"/>
  <c r="BO66" i="11"/>
  <c r="BM66" i="11"/>
  <c r="BV66" i="11" s="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BM65" i="11" s="1"/>
  <c r="BV65" i="11" s="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BW64" i="11"/>
  <c r="BR64" i="11"/>
  <c r="BO64" i="11"/>
  <c r="BM64" i="11"/>
  <c r="BU64" i="11" s="1"/>
  <c r="BW63" i="11"/>
  <c r="BT63" i="11"/>
  <c r="BR63" i="11"/>
  <c r="BO63" i="11"/>
  <c r="BM63" i="11"/>
  <c r="BY63" i="11" s="1"/>
  <c r="BY62" i="11"/>
  <c r="BX62" i="11"/>
  <c r="BW62" i="11"/>
  <c r="BT62" i="11"/>
  <c r="BR62" i="11"/>
  <c r="BQ62" i="11"/>
  <c r="BP62" i="11"/>
  <c r="BO62" i="11"/>
  <c r="BM62" i="11"/>
  <c r="BV62" i="11" s="1"/>
  <c r="BY61" i="11"/>
  <c r="BW61" i="11"/>
  <c r="BV61" i="11"/>
  <c r="BT61" i="11"/>
  <c r="BQ61" i="11"/>
  <c r="BO61" i="11"/>
  <c r="BN61" i="11"/>
  <c r="BM61" i="11"/>
  <c r="BS61" i="11" s="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BM60" i="11" s="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BW59" i="11"/>
  <c r="BT59" i="11"/>
  <c r="BR59" i="11"/>
  <c r="BO59" i="11"/>
  <c r="BM59" i="11"/>
  <c r="BY59" i="11" s="1"/>
  <c r="BY58" i="11"/>
  <c r="BX58" i="11"/>
  <c r="BW58" i="11"/>
  <c r="BT58" i="11"/>
  <c r="BR58" i="11"/>
  <c r="BQ58" i="11"/>
  <c r="BP58" i="11"/>
  <c r="BO58" i="11"/>
  <c r="BM58" i="11"/>
  <c r="BV58" i="11" s="1"/>
  <c r="BY57" i="11"/>
  <c r="BW57" i="11"/>
  <c r="BV57" i="11"/>
  <c r="BT57" i="11"/>
  <c r="BQ57" i="11"/>
  <c r="BO57" i="11"/>
  <c r="BN57" i="11"/>
  <c r="BM57" i="11"/>
  <c r="BS57" i="11" s="1"/>
  <c r="BY56" i="11"/>
  <c r="BW56" i="11"/>
  <c r="BV56" i="11"/>
  <c r="BT56" i="11"/>
  <c r="BS56" i="11"/>
  <c r="BR56" i="11"/>
  <c r="BQ56" i="11"/>
  <c r="BO56" i="11"/>
  <c r="BN56" i="11"/>
  <c r="BM56" i="11"/>
  <c r="BX56" i="11" s="1"/>
  <c r="BY55" i="11"/>
  <c r="BX55" i="11"/>
  <c r="BW55" i="11"/>
  <c r="BV55" i="11"/>
  <c r="BT55" i="11"/>
  <c r="BS55" i="11"/>
  <c r="BR55" i="11"/>
  <c r="BQ55" i="11"/>
  <c r="BP55" i="11"/>
  <c r="BO55" i="11"/>
  <c r="BN55" i="11"/>
  <c r="BM55" i="11"/>
  <c r="BU55" i="11" s="1"/>
  <c r="BM54" i="11"/>
  <c r="BR53" i="11"/>
  <c r="BM53" i="11"/>
  <c r="BX53" i="11" s="1"/>
  <c r="BW52" i="11"/>
  <c r="BR52" i="11"/>
  <c r="BO52" i="11"/>
  <c r="BM52" i="11"/>
  <c r="BU52" i="11" s="1"/>
  <c r="BL51" i="11"/>
  <c r="BK51" i="11"/>
  <c r="BJ51" i="11"/>
  <c r="BI51" i="11"/>
  <c r="BH51" i="11"/>
  <c r="BG51" i="11"/>
  <c r="BF51" i="11"/>
  <c r="BE51" i="11"/>
  <c r="BD51" i="11"/>
  <c r="BC51" i="11"/>
  <c r="BB51" i="11"/>
  <c r="BM51" i="11" s="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BM50" i="11"/>
  <c r="BR49" i="11"/>
  <c r="BM49" i="11"/>
  <c r="BX49" i="11" s="1"/>
  <c r="BW48" i="11"/>
  <c r="BR48" i="11"/>
  <c r="BO48" i="11"/>
  <c r="BM48" i="11"/>
  <c r="BU48" i="11" s="1"/>
  <c r="BW47" i="11"/>
  <c r="BT47" i="11"/>
  <c r="BR47" i="11"/>
  <c r="BO47" i="11"/>
  <c r="BM47" i="11"/>
  <c r="BY47" i="11" s="1"/>
  <c r="BY46" i="11"/>
  <c r="BX46" i="11"/>
  <c r="BW46" i="11"/>
  <c r="BT46" i="11"/>
  <c r="BR46" i="11"/>
  <c r="BQ46" i="11"/>
  <c r="BP46" i="11"/>
  <c r="BO46" i="11"/>
  <c r="BM46" i="11"/>
  <c r="BV46" i="11" s="1"/>
  <c r="BY45" i="11"/>
  <c r="BW45" i="11"/>
  <c r="BV45" i="11"/>
  <c r="BT45" i="11"/>
  <c r="BQ45" i="11"/>
  <c r="BO45" i="11"/>
  <c r="BN45" i="11"/>
  <c r="BM45" i="11"/>
  <c r="BS45" i="11" s="1"/>
  <c r="BY44" i="11"/>
  <c r="BW44" i="11"/>
  <c r="BV44" i="11"/>
  <c r="BT44" i="11"/>
  <c r="BS44" i="11"/>
  <c r="BR44" i="11"/>
  <c r="BQ44" i="11"/>
  <c r="BO44" i="11"/>
  <c r="BN44" i="11"/>
  <c r="BM44" i="11"/>
  <c r="BX44" i="11" s="1"/>
  <c r="BY43" i="11"/>
  <c r="BX43" i="11"/>
  <c r="BW43" i="11"/>
  <c r="BV43" i="11"/>
  <c r="BT43" i="11"/>
  <c r="BS43" i="11"/>
  <c r="BQ43" i="11"/>
  <c r="BP43" i="11"/>
  <c r="BO43" i="11"/>
  <c r="BN43" i="11"/>
  <c r="BM43" i="11"/>
  <c r="BU43" i="11" s="1"/>
  <c r="BM42" i="11"/>
  <c r="BR41" i="11"/>
  <c r="BL41" i="11"/>
  <c r="BK41" i="11"/>
  <c r="BJ41" i="11"/>
  <c r="BI41" i="11"/>
  <c r="BH41" i="11"/>
  <c r="BG41" i="11"/>
  <c r="BF41" i="11"/>
  <c r="BE41" i="11"/>
  <c r="BD41" i="11"/>
  <c r="BC41" i="11"/>
  <c r="BB41" i="11"/>
  <c r="BM41" i="11" s="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BY40" i="11"/>
  <c r="BW40" i="11"/>
  <c r="BV40" i="11"/>
  <c r="BT40" i="11"/>
  <c r="BS40" i="11"/>
  <c r="BR40" i="11"/>
  <c r="BQ40" i="11"/>
  <c r="BO40" i="11"/>
  <c r="BN40" i="11"/>
  <c r="BM40" i="11"/>
  <c r="BX40" i="11" s="1"/>
  <c r="BY39" i="11"/>
  <c r="BX39" i="11"/>
  <c r="BW39" i="11"/>
  <c r="BV39" i="11"/>
  <c r="BT39" i="11"/>
  <c r="BS39" i="11"/>
  <c r="BQ39" i="11"/>
  <c r="BP39" i="11"/>
  <c r="BO39" i="11"/>
  <c r="BN39" i="11"/>
  <c r="BM39" i="11"/>
  <c r="BU39" i="11" s="1"/>
  <c r="BU38" i="11"/>
  <c r="BM38" i="11"/>
  <c r="BR37" i="11"/>
  <c r="BM37" i="11"/>
  <c r="BX37" i="11" s="1"/>
  <c r="BL36" i="11"/>
  <c r="BK36" i="11"/>
  <c r="BJ36" i="11"/>
  <c r="BI36" i="11"/>
  <c r="BH36" i="11"/>
  <c r="BG36" i="11"/>
  <c r="BF36" i="11"/>
  <c r="BE36" i="11"/>
  <c r="BD36" i="11"/>
  <c r="BC36" i="11"/>
  <c r="BB36" i="11"/>
  <c r="BM36" i="11" s="1"/>
  <c r="BW36" i="11" s="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BY35" i="11"/>
  <c r="BX35" i="11"/>
  <c r="BW35" i="11"/>
  <c r="BV35" i="11"/>
  <c r="BT35" i="11"/>
  <c r="BS35" i="11"/>
  <c r="BQ35" i="11"/>
  <c r="BP35" i="11"/>
  <c r="BO35" i="11"/>
  <c r="BN35" i="11"/>
  <c r="BM35" i="11"/>
  <c r="BU35" i="11" s="1"/>
  <c r="BM34" i="11"/>
  <c r="BU34" i="11" s="1"/>
  <c r="BR33" i="11"/>
  <c r="BM33" i="11"/>
  <c r="BX33" i="11" s="1"/>
  <c r="BW32" i="11"/>
  <c r="BR32" i="11"/>
  <c r="BO32" i="11"/>
  <c r="BM32" i="11"/>
  <c r="BU32" i="11" s="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BU30" i="11"/>
  <c r="BM30" i="11"/>
  <c r="BR29" i="11"/>
  <c r="BM29" i="11"/>
  <c r="BX29" i="11" s="1"/>
  <c r="BW28" i="11"/>
  <c r="BR28" i="11"/>
  <c r="BO28" i="11"/>
  <c r="BM28" i="11"/>
  <c r="BU28" i="11" s="1"/>
  <c r="BW27" i="11"/>
  <c r="BT27" i="11"/>
  <c r="BR27" i="11"/>
  <c r="BO27" i="11"/>
  <c r="BM27" i="11"/>
  <c r="BY27" i="11" s="1"/>
  <c r="BY26" i="11"/>
  <c r="BQ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BM26" i="11" s="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BR25" i="11"/>
  <c r="BM25" i="11"/>
  <c r="BX25" i="11" s="1"/>
  <c r="BW24" i="11"/>
  <c r="BR24" i="11"/>
  <c r="BO24" i="11"/>
  <c r="BM24" i="11"/>
  <c r="BU24" i="11" s="1"/>
  <c r="BW23" i="11"/>
  <c r="BT23" i="11"/>
  <c r="BR23" i="11"/>
  <c r="BO23" i="11"/>
  <c r="BM23" i="11"/>
  <c r="BY23" i="11" s="1"/>
  <c r="BY22" i="11"/>
  <c r="BX22" i="11"/>
  <c r="BW22" i="11"/>
  <c r="BT22" i="11"/>
  <c r="BR22" i="11"/>
  <c r="BQ22" i="11"/>
  <c r="BP22" i="11"/>
  <c r="BO22" i="11"/>
  <c r="BM22" i="11"/>
  <c r="BV22" i="11" s="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BM21" i="11" s="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BW20" i="11"/>
  <c r="BR20" i="11"/>
  <c r="BO20" i="11"/>
  <c r="BM20" i="11"/>
  <c r="BU20" i="11" s="1"/>
  <c r="BW19" i="11"/>
  <c r="BT19" i="11"/>
  <c r="BR19" i="11"/>
  <c r="BO19" i="11"/>
  <c r="BM19" i="11"/>
  <c r="BY19" i="11" s="1"/>
  <c r="BY18" i="11"/>
  <c r="BX18" i="11"/>
  <c r="BW18" i="11"/>
  <c r="BT18" i="11"/>
  <c r="BR18" i="11"/>
  <c r="BQ18" i="11"/>
  <c r="BP18" i="11"/>
  <c r="BO18" i="11"/>
  <c r="BM18" i="11"/>
  <c r="BV18" i="11" s="1"/>
  <c r="BY17" i="11"/>
  <c r="BW17" i="11"/>
  <c r="BV17" i="11"/>
  <c r="BT17" i="11"/>
  <c r="BQ17" i="11"/>
  <c r="BO17" i="11"/>
  <c r="BN17" i="11"/>
  <c r="BM17" i="11"/>
  <c r="BS17" i="11" s="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BM16" i="11" s="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BW15" i="11"/>
  <c r="BT15" i="11"/>
  <c r="BR15" i="11"/>
  <c r="BO15" i="11"/>
  <c r="BM15" i="11"/>
  <c r="BY15" i="11" s="1"/>
  <c r="BY14" i="11"/>
  <c r="BX14" i="11"/>
  <c r="BW14" i="11"/>
  <c r="BT14" i="11"/>
  <c r="BR14" i="11"/>
  <c r="BQ14" i="11"/>
  <c r="BP14" i="11"/>
  <c r="BO14" i="11"/>
  <c r="BN14" i="11"/>
  <c r="BM14" i="11"/>
  <c r="BV14" i="11" s="1"/>
  <c r="BY13" i="11"/>
  <c r="BW13" i="11"/>
  <c r="BV13" i="11"/>
  <c r="BT13" i="11"/>
  <c r="BQ13" i="11"/>
  <c r="BO13" i="11"/>
  <c r="BN13" i="11"/>
  <c r="BM13" i="11"/>
  <c r="BS13" i="11" s="1"/>
  <c r="BY12" i="11"/>
  <c r="BX12" i="11"/>
  <c r="BV12" i="11"/>
  <c r="BT12" i="11"/>
  <c r="BS12" i="11"/>
  <c r="BR12" i="11"/>
  <c r="BQ12" i="11"/>
  <c r="BP12" i="11"/>
  <c r="BN12" i="11"/>
  <c r="BM12" i="11"/>
  <c r="BW12" i="11" s="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BY10" i="11"/>
  <c r="BX10" i="11"/>
  <c r="BW10" i="11"/>
  <c r="BV10" i="11"/>
  <c r="BT10" i="11"/>
  <c r="BR10" i="11"/>
  <c r="BQ10" i="11"/>
  <c r="BP10" i="11"/>
  <c r="BO10" i="11"/>
  <c r="BN10" i="11"/>
  <c r="BM10" i="11"/>
  <c r="BU10" i="11" s="1"/>
  <c r="BY9" i="11"/>
  <c r="BW9" i="11"/>
  <c r="BV9" i="11"/>
  <c r="BT9" i="11"/>
  <c r="BQ9" i="11"/>
  <c r="BO9" i="11"/>
  <c r="BN9" i="11"/>
  <c r="BM9" i="11"/>
  <c r="BS9" i="11" s="1"/>
  <c r="BY8" i="11"/>
  <c r="BX8" i="11"/>
  <c r="BV8" i="11"/>
  <c r="BT8" i="11"/>
  <c r="BS8" i="11"/>
  <c r="BR8" i="11"/>
  <c r="BQ8" i="11"/>
  <c r="BP8" i="11"/>
  <c r="BN8" i="11"/>
  <c r="BM8" i="11"/>
  <c r="BW8" i="11" s="1"/>
  <c r="BY7" i="11"/>
  <c r="BX7" i="11"/>
  <c r="BW7" i="11"/>
  <c r="BV7" i="11"/>
  <c r="BS7" i="11"/>
  <c r="BQ7" i="11"/>
  <c r="BP7" i="11"/>
  <c r="BO7" i="11"/>
  <c r="BN7" i="11"/>
  <c r="BM7" i="11"/>
  <c r="BU7" i="11" s="1"/>
  <c r="AW6" i="11"/>
  <c r="AT6" i="11"/>
  <c r="AR6" i="11"/>
  <c r="AP6" i="11"/>
  <c r="AO6" i="11"/>
  <c r="AN6" i="11"/>
  <c r="AM6" i="11"/>
  <c r="AL6" i="11"/>
  <c r="AK6" i="11"/>
  <c r="AJ6" i="11"/>
  <c r="AI6" i="11"/>
  <c r="AH6" i="11"/>
  <c r="AG6" i="11"/>
  <c r="AG280" i="11" s="1"/>
  <c r="AF6" i="11"/>
  <c r="AE6" i="11"/>
  <c r="AD6" i="11"/>
  <c r="AC6" i="11"/>
  <c r="AB6" i="11"/>
  <c r="AA6" i="11"/>
  <c r="Z6" i="11"/>
  <c r="Y6" i="11"/>
  <c r="Y280" i="11" s="1"/>
  <c r="X6" i="11"/>
  <c r="W6" i="11"/>
  <c r="V6" i="11"/>
  <c r="U6" i="11"/>
  <c r="T6" i="11"/>
  <c r="S6" i="11"/>
  <c r="R6" i="11"/>
  <c r="Q6" i="11"/>
  <c r="Q280" i="11" s="1"/>
  <c r="P6" i="11"/>
  <c r="O6" i="11"/>
  <c r="N6" i="11"/>
  <c r="M6" i="11"/>
  <c r="L6" i="11"/>
  <c r="K6" i="11"/>
  <c r="J6" i="11"/>
  <c r="I6" i="11"/>
  <c r="I280" i="11" s="1"/>
  <c r="H6" i="11"/>
  <c r="G6" i="11"/>
  <c r="F6" i="11"/>
  <c r="E6" i="11"/>
  <c r="BY5" i="11"/>
  <c r="BW5" i="11"/>
  <c r="BV5" i="11"/>
  <c r="BT5" i="11"/>
  <c r="BQ5" i="11"/>
  <c r="BO5" i="11"/>
  <c r="BN5" i="11"/>
  <c r="BM5" i="11"/>
  <c r="BS5" i="11" s="1"/>
  <c r="BY4" i="11"/>
  <c r="BX4" i="11"/>
  <c r="BV4" i="11"/>
  <c r="BT4" i="11"/>
  <c r="BS4" i="11"/>
  <c r="BR4" i="11"/>
  <c r="BQ4" i="11"/>
  <c r="BP4" i="11"/>
  <c r="BO4" i="11"/>
  <c r="BN4" i="11"/>
  <c r="BM4" i="11"/>
  <c r="BW4" i="11" s="1"/>
  <c r="BY3" i="11"/>
  <c r="BX3" i="11"/>
  <c r="BW3" i="11"/>
  <c r="BV3" i="11"/>
  <c r="BS3" i="11"/>
  <c r="BQ3" i="11"/>
  <c r="BP3" i="11"/>
  <c r="BO3" i="11"/>
  <c r="BN3" i="11"/>
  <c r="BM3" i="11"/>
  <c r="BU3" i="11" s="1"/>
  <c r="BM2" i="11"/>
  <c r="BU2" i="11" s="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S2" i="11"/>
  <c r="AS6" i="11" s="1"/>
  <c r="AQ2" i="11"/>
  <c r="AQ6" i="11" s="1"/>
  <c r="AO2" i="11"/>
  <c r="I5" i="10"/>
  <c r="I4" i="10"/>
  <c r="I3" i="10"/>
  <c r="BO213" i="9"/>
  <c r="BP213" i="9"/>
  <c r="BQ213" i="9"/>
  <c r="BR213" i="9"/>
  <c r="BS213" i="9"/>
  <c r="BT213" i="9"/>
  <c r="BU213" i="9"/>
  <c r="BV213" i="9"/>
  <c r="BW213" i="9"/>
  <c r="BX213" i="9"/>
  <c r="BY213" i="9"/>
  <c r="BN213" i="9"/>
  <c r="BL279" i="9"/>
  <c r="BK279" i="9"/>
  <c r="BJ279" i="9"/>
  <c r="BI279" i="9"/>
  <c r="BH279" i="9"/>
  <c r="BG279" i="9"/>
  <c r="BF279" i="9"/>
  <c r="BE279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BM278" i="9"/>
  <c r="BW278" i="9" s="1"/>
  <c r="BS277" i="9"/>
  <c r="BO277" i="9"/>
  <c r="BM277" i="9"/>
  <c r="BU277" i="9" s="1"/>
  <c r="BS276" i="9"/>
  <c r="BM276" i="9"/>
  <c r="BY276" i="9" s="1"/>
  <c r="BX275" i="9"/>
  <c r="BQ275" i="9"/>
  <c r="BM275" i="9"/>
  <c r="BV275" i="9" s="1"/>
  <c r="BM274" i="9"/>
  <c r="BU274" i="9" s="1"/>
  <c r="BS273" i="9"/>
  <c r="BR273" i="9"/>
  <c r="BN273" i="9"/>
  <c r="BM273" i="9"/>
  <c r="BX273" i="9" s="1"/>
  <c r="BW272" i="9"/>
  <c r="BP272" i="9"/>
  <c r="BM272" i="9"/>
  <c r="BU272" i="9" s="1"/>
  <c r="BT271" i="9"/>
  <c r="BM271" i="9"/>
  <c r="BR271" i="9" s="1"/>
  <c r="BM270" i="9"/>
  <c r="BU270" i="9" s="1"/>
  <c r="BM269" i="9"/>
  <c r="BV269" i="9" s="1"/>
  <c r="BT268" i="9"/>
  <c r="BS268" i="9"/>
  <c r="BO268" i="9"/>
  <c r="BM268" i="9"/>
  <c r="BY268" i="9" s="1"/>
  <c r="BY267" i="9"/>
  <c r="BT267" i="9"/>
  <c r="BR267" i="9"/>
  <c r="BQ267" i="9"/>
  <c r="BP267" i="9"/>
  <c r="BM267" i="9"/>
  <c r="BV267" i="9" s="1"/>
  <c r="BY266" i="9"/>
  <c r="BQ266" i="9"/>
  <c r="BM266" i="9"/>
  <c r="BU266" i="9" s="1"/>
  <c r="BV265" i="9"/>
  <c r="BT265" i="9"/>
  <c r="BS265" i="9"/>
  <c r="BR265" i="9"/>
  <c r="BN265" i="9"/>
  <c r="BM265" i="9"/>
  <c r="BX265" i="9" s="1"/>
  <c r="BM264" i="9"/>
  <c r="BM263" i="9"/>
  <c r="BM262" i="9"/>
  <c r="BQ262" i="9" s="1"/>
  <c r="BX261" i="9"/>
  <c r="BS261" i="9"/>
  <c r="BQ261" i="9"/>
  <c r="BO261" i="9"/>
  <c r="BM261" i="9"/>
  <c r="BU261" i="9" s="1"/>
  <c r="BW260" i="9"/>
  <c r="BT260" i="9"/>
  <c r="BS260" i="9"/>
  <c r="BO260" i="9"/>
  <c r="BM260" i="9"/>
  <c r="BY260" i="9" s="1"/>
  <c r="BY259" i="9"/>
  <c r="BT259" i="9"/>
  <c r="BS259" i="9"/>
  <c r="BR259" i="9"/>
  <c r="BQ259" i="9"/>
  <c r="BP259" i="9"/>
  <c r="BM259" i="9"/>
  <c r="BV259" i="9" s="1"/>
  <c r="BY258" i="9"/>
  <c r="BM258" i="9"/>
  <c r="BV257" i="9"/>
  <c r="BT257" i="9"/>
  <c r="BS257" i="9"/>
  <c r="BR257" i="9"/>
  <c r="BN257" i="9"/>
  <c r="BM257" i="9"/>
  <c r="BX257" i="9" s="1"/>
  <c r="BR256" i="9"/>
  <c r="BM256" i="9"/>
  <c r="BM255" i="9"/>
  <c r="BS254" i="9"/>
  <c r="BM254" i="9"/>
  <c r="BY254" i="9" s="1"/>
  <c r="BX253" i="9"/>
  <c r="BS253" i="9"/>
  <c r="BQ253" i="9"/>
  <c r="BO253" i="9"/>
  <c r="BM253" i="9"/>
  <c r="BU253" i="9" s="1"/>
  <c r="BT252" i="9"/>
  <c r="BM252" i="9"/>
  <c r="BW252" i="9" s="1"/>
  <c r="BY251" i="9"/>
  <c r="BT251" i="9"/>
  <c r="BR251" i="9"/>
  <c r="BP251" i="9"/>
  <c r="BM251" i="9"/>
  <c r="BV251" i="9" s="1"/>
  <c r="BO250" i="9"/>
  <c r="BM250" i="9"/>
  <c r="BV249" i="9"/>
  <c r="BN249" i="9"/>
  <c r="BM249" i="9"/>
  <c r="BT249" i="9" s="1"/>
  <c r="BM248" i="9"/>
  <c r="BM247" i="9"/>
  <c r="BX247" i="9" s="1"/>
  <c r="BM246" i="9"/>
  <c r="BY245" i="9"/>
  <c r="BW245" i="9"/>
  <c r="BT245" i="9"/>
  <c r="BS245" i="9"/>
  <c r="BR245" i="9"/>
  <c r="BQ245" i="9"/>
  <c r="BP245" i="9"/>
  <c r="BN245" i="9"/>
  <c r="BM245" i="9"/>
  <c r="BU245" i="9" s="1"/>
  <c r="BV244" i="9"/>
  <c r="BU244" i="9"/>
  <c r="BT244" i="9"/>
  <c r="BS244" i="9"/>
  <c r="BN244" i="9"/>
  <c r="BM244" i="9"/>
  <c r="BW244" i="9" s="1"/>
  <c r="BT243" i="9"/>
  <c r="BR243" i="9"/>
  <c r="BP243" i="9"/>
  <c r="BM243" i="9"/>
  <c r="BV243" i="9" s="1"/>
  <c r="BO242" i="9"/>
  <c r="BM242" i="9"/>
  <c r="BW242" i="9" s="1"/>
  <c r="BS241" i="9"/>
  <c r="BM241" i="9"/>
  <c r="BM240" i="9"/>
  <c r="BM239" i="9"/>
  <c r="BU238" i="9"/>
  <c r="BM238" i="9"/>
  <c r="BT238" i="9" s="1"/>
  <c r="BX237" i="9"/>
  <c r="BS237" i="9"/>
  <c r="BO237" i="9"/>
  <c r="BM237" i="9"/>
  <c r="BU237" i="9" s="1"/>
  <c r="BP236" i="9"/>
  <c r="BM236" i="9"/>
  <c r="BY236" i="9" s="1"/>
  <c r="BY235" i="9"/>
  <c r="BN235" i="9"/>
  <c r="BM235" i="9"/>
  <c r="BX235" i="9" s="1"/>
  <c r="BX234" i="9"/>
  <c r="BS234" i="9"/>
  <c r="BQ234" i="9"/>
  <c r="BN234" i="9"/>
  <c r="BM234" i="9"/>
  <c r="BT234" i="9" s="1"/>
  <c r="BX233" i="9"/>
  <c r="BN233" i="9"/>
  <c r="BM233" i="9"/>
  <c r="BW233" i="9" s="1"/>
  <c r="BM232" i="9"/>
  <c r="BV231" i="9"/>
  <c r="BM231" i="9"/>
  <c r="BW231" i="9" s="1"/>
  <c r="BW230" i="9"/>
  <c r="BR230" i="9"/>
  <c r="BM230" i="9"/>
  <c r="BM229" i="9"/>
  <c r="BX228" i="9"/>
  <c r="BS228" i="9"/>
  <c r="BQ228" i="9"/>
  <c r="BN228" i="9"/>
  <c r="BM228" i="9"/>
  <c r="BW228" i="9" s="1"/>
  <c r="BM227" i="9"/>
  <c r="BM226" i="9"/>
  <c r="BY225" i="9"/>
  <c r="BM225" i="9"/>
  <c r="BR224" i="9"/>
  <c r="BM224" i="9"/>
  <c r="BY223" i="9"/>
  <c r="BT223" i="9"/>
  <c r="BR223" i="9"/>
  <c r="BO223" i="9"/>
  <c r="BM223" i="9"/>
  <c r="BX223" i="9" s="1"/>
  <c r="BY222" i="9"/>
  <c r="BW222" i="9"/>
  <c r="BT222" i="9"/>
  <c r="BR222" i="9"/>
  <c r="BQ222" i="9"/>
  <c r="BP222" i="9"/>
  <c r="BN222" i="9"/>
  <c r="BM222" i="9"/>
  <c r="BU222" i="9" s="1"/>
  <c r="BU221" i="9"/>
  <c r="BM221" i="9"/>
  <c r="BY221" i="9" s="1"/>
  <c r="BX220" i="9"/>
  <c r="BV220" i="9"/>
  <c r="BS220" i="9"/>
  <c r="BQ220" i="9"/>
  <c r="BP220" i="9"/>
  <c r="BN220" i="9"/>
  <c r="BM220" i="9"/>
  <c r="BW220" i="9" s="1"/>
  <c r="BW219" i="9"/>
  <c r="BV219" i="9"/>
  <c r="BN219" i="9"/>
  <c r="BM219" i="9"/>
  <c r="BM218" i="9"/>
  <c r="BM217" i="9"/>
  <c r="BM216" i="9"/>
  <c r="BM215" i="9"/>
  <c r="BV214" i="9"/>
  <c r="BM214" i="9"/>
  <c r="BX212" i="9"/>
  <c r="BS212" i="9"/>
  <c r="BR212" i="9"/>
  <c r="BQ212" i="9"/>
  <c r="BN212" i="9"/>
  <c r="BM212" i="9"/>
  <c r="BW212" i="9" s="1"/>
  <c r="BW211" i="9"/>
  <c r="BU211" i="9"/>
  <c r="BS211" i="9"/>
  <c r="BN211" i="9"/>
  <c r="BM211" i="9"/>
  <c r="BV211" i="9" s="1"/>
  <c r="BM210" i="9"/>
  <c r="BW209" i="9"/>
  <c r="BR209" i="9"/>
  <c r="BM209" i="9"/>
  <c r="BO209" i="9" s="1"/>
  <c r="BV208" i="9"/>
  <c r="BM208" i="9"/>
  <c r="BS207" i="9"/>
  <c r="BM207" i="9"/>
  <c r="BV206" i="9"/>
  <c r="BQ206" i="9"/>
  <c r="BM206" i="9"/>
  <c r="BS205" i="9"/>
  <c r="BN205" i="9"/>
  <c r="BM205" i="9"/>
  <c r="BY204" i="9"/>
  <c r="BM204" i="9"/>
  <c r="BS203" i="9"/>
  <c r="BM203" i="9"/>
  <c r="BX202" i="9"/>
  <c r="BU202" i="9"/>
  <c r="BS202" i="9"/>
  <c r="BR202" i="9"/>
  <c r="BP202" i="9"/>
  <c r="BM202" i="9"/>
  <c r="BT202" i="9" s="1"/>
  <c r="BX201" i="9"/>
  <c r="BW201" i="9"/>
  <c r="BU201" i="9"/>
  <c r="BQ201" i="9"/>
  <c r="BP201" i="9"/>
  <c r="BO201" i="9"/>
  <c r="BM201" i="9"/>
  <c r="BR201" i="9" s="1"/>
  <c r="BM200" i="9"/>
  <c r="BT199" i="9"/>
  <c r="BP199" i="9"/>
  <c r="BM199" i="9"/>
  <c r="BV199" i="9" s="1"/>
  <c r="BP198" i="9"/>
  <c r="BM198" i="9"/>
  <c r="BW198" i="9" s="1"/>
  <c r="BM197" i="9"/>
  <c r="BY196" i="9"/>
  <c r="BX196" i="9"/>
  <c r="BV196" i="9"/>
  <c r="BS196" i="9"/>
  <c r="BR196" i="9"/>
  <c r="BQ196" i="9"/>
  <c r="BP196" i="9"/>
  <c r="BO196" i="9"/>
  <c r="BN196" i="9"/>
  <c r="BM196" i="9"/>
  <c r="BU196" i="9" s="1"/>
  <c r="BX195" i="9"/>
  <c r="BV195" i="9"/>
  <c r="BU195" i="9"/>
  <c r="BM195" i="9"/>
  <c r="BY194" i="9"/>
  <c r="BX194" i="9"/>
  <c r="BQ194" i="9"/>
  <c r="BM194" i="9"/>
  <c r="BY193" i="9"/>
  <c r="BV193" i="9"/>
  <c r="BR193" i="9"/>
  <c r="BP193" i="9"/>
  <c r="BN193" i="9"/>
  <c r="BM193" i="9"/>
  <c r="BQ193" i="9" s="1"/>
  <c r="BU192" i="9"/>
  <c r="BS192" i="9"/>
  <c r="BM192" i="9"/>
  <c r="BV192" i="9" s="1"/>
  <c r="BM191" i="9"/>
  <c r="BM190" i="9"/>
  <c r="BU189" i="9"/>
  <c r="BT189" i="9"/>
  <c r="BR189" i="9"/>
  <c r="BQ189" i="9"/>
  <c r="BN189" i="9"/>
  <c r="BM189" i="9"/>
  <c r="BV189" i="9" s="1"/>
  <c r="BQ188" i="9"/>
  <c r="BM188" i="9"/>
  <c r="BX188" i="9" s="1"/>
  <c r="BX187" i="9"/>
  <c r="BV187" i="9"/>
  <c r="BR187" i="9"/>
  <c r="BQ187" i="9"/>
  <c r="BP187" i="9"/>
  <c r="BN187" i="9"/>
  <c r="BM187" i="9"/>
  <c r="BU187" i="9" s="1"/>
  <c r="BV186" i="9"/>
  <c r="BT186" i="9"/>
  <c r="BS186" i="9"/>
  <c r="BP186" i="9"/>
  <c r="BN186" i="9"/>
  <c r="BM186" i="9"/>
  <c r="BU186" i="9" s="1"/>
  <c r="BX185" i="9"/>
  <c r="BT185" i="9"/>
  <c r="BR185" i="9"/>
  <c r="BQ185" i="9"/>
  <c r="BM185" i="9"/>
  <c r="BU185" i="9" s="1"/>
  <c r="BY184" i="9"/>
  <c r="BW184" i="9"/>
  <c r="BN184" i="9"/>
  <c r="BM184" i="9"/>
  <c r="BR184" i="9" s="1"/>
  <c r="BV183" i="9"/>
  <c r="BS183" i="9"/>
  <c r="BO183" i="9"/>
  <c r="BM183" i="9"/>
  <c r="BX182" i="9"/>
  <c r="BV182" i="9"/>
  <c r="BO182" i="9"/>
  <c r="BM182" i="9"/>
  <c r="BS182" i="9" s="1"/>
  <c r="BW181" i="9"/>
  <c r="BO181" i="9"/>
  <c r="BM181" i="9"/>
  <c r="BX181" i="9" s="1"/>
  <c r="BV180" i="9"/>
  <c r="BM180" i="9"/>
  <c r="BX179" i="9"/>
  <c r="BM179" i="9"/>
  <c r="BS178" i="9"/>
  <c r="BM178" i="9"/>
  <c r="BX178" i="9" s="1"/>
  <c r="BQ177" i="9"/>
  <c r="BM177" i="9"/>
  <c r="BW176" i="9"/>
  <c r="BV176" i="9"/>
  <c r="BU176" i="9"/>
  <c r="BQ176" i="9"/>
  <c r="BN176" i="9"/>
  <c r="BM176" i="9"/>
  <c r="BR176" i="9" s="1"/>
  <c r="BR175" i="9"/>
  <c r="BM175" i="9"/>
  <c r="BY175" i="9" s="1"/>
  <c r="BY174" i="9"/>
  <c r="BW174" i="9"/>
  <c r="BT174" i="9"/>
  <c r="BR174" i="9"/>
  <c r="BQ174" i="9"/>
  <c r="BP174" i="9"/>
  <c r="BN174" i="9"/>
  <c r="BM174" i="9"/>
  <c r="BU174" i="9" s="1"/>
  <c r="BY173" i="9"/>
  <c r="BU173" i="9"/>
  <c r="BM173" i="9"/>
  <c r="BU172" i="9"/>
  <c r="BS172" i="9"/>
  <c r="BP172" i="9"/>
  <c r="BM172" i="9"/>
  <c r="BY171" i="9"/>
  <c r="BW171" i="9"/>
  <c r="BU171" i="9"/>
  <c r="BS171" i="9"/>
  <c r="BP171" i="9"/>
  <c r="BO171" i="9"/>
  <c r="BN171" i="9"/>
  <c r="BM171" i="9"/>
  <c r="BT171" i="9" s="1"/>
  <c r="BX170" i="9"/>
  <c r="BW170" i="9"/>
  <c r="BU170" i="9"/>
  <c r="BS170" i="9"/>
  <c r="BR170" i="9"/>
  <c r="BP170" i="9"/>
  <c r="BN170" i="9"/>
  <c r="BM170" i="9"/>
  <c r="BX169" i="9"/>
  <c r="BS169" i="9"/>
  <c r="BR169" i="9"/>
  <c r="BO169" i="9"/>
  <c r="BM169" i="9"/>
  <c r="BU169" i="9" s="1"/>
  <c r="BY168" i="9"/>
  <c r="BW168" i="9"/>
  <c r="BP168" i="9"/>
  <c r="BN168" i="9"/>
  <c r="BM168" i="9"/>
  <c r="BQ168" i="9" s="1"/>
  <c r="BR167" i="9"/>
  <c r="BM167" i="9"/>
  <c r="BV167" i="9" s="1"/>
  <c r="BM166" i="9"/>
  <c r="BW166" i="9" s="1"/>
  <c r="BM165" i="9"/>
  <c r="BY164" i="9"/>
  <c r="BU164" i="9"/>
  <c r="BT164" i="9"/>
  <c r="BR164" i="9"/>
  <c r="BP164" i="9"/>
  <c r="BN164" i="9"/>
  <c r="BM164" i="9"/>
  <c r="BX163" i="9"/>
  <c r="BU163" i="9"/>
  <c r="BO163" i="9"/>
  <c r="BM163" i="9"/>
  <c r="BS163" i="9" s="1"/>
  <c r="BM162" i="9"/>
  <c r="BW161" i="9"/>
  <c r="BQ161" i="9"/>
  <c r="BM161" i="9"/>
  <c r="BX161" i="9" s="1"/>
  <c r="BQ160" i="9"/>
  <c r="BM160" i="9"/>
  <c r="BN160" i="9" s="1"/>
  <c r="BY159" i="9"/>
  <c r="BP159" i="9"/>
  <c r="BN159" i="9"/>
  <c r="BM159" i="9"/>
  <c r="BR159" i="9" s="1"/>
  <c r="BM158" i="9"/>
  <c r="BV158" i="9" s="1"/>
  <c r="BS157" i="9"/>
  <c r="BM157" i="9"/>
  <c r="BX156" i="9"/>
  <c r="BU156" i="9"/>
  <c r="BM156" i="9"/>
  <c r="BY155" i="9"/>
  <c r="BU155" i="9"/>
  <c r="BM155" i="9"/>
  <c r="BV155" i="9" s="1"/>
  <c r="BY154" i="9"/>
  <c r="BV154" i="9"/>
  <c r="BS154" i="9"/>
  <c r="BR154" i="9"/>
  <c r="BO154" i="9"/>
  <c r="BM154" i="9"/>
  <c r="BT154" i="9" s="1"/>
  <c r="BY153" i="9"/>
  <c r="BW153" i="9"/>
  <c r="BV153" i="9"/>
  <c r="BT153" i="9"/>
  <c r="BS153" i="9"/>
  <c r="BP153" i="9"/>
  <c r="BO153" i="9"/>
  <c r="BN153" i="9"/>
  <c r="BM153" i="9"/>
  <c r="BX152" i="9"/>
  <c r="BM152" i="9"/>
  <c r="BQ152" i="9" s="1"/>
  <c r="BU151" i="9"/>
  <c r="BM151" i="9"/>
  <c r="BV151" i="9" s="1"/>
  <c r="BW150" i="9"/>
  <c r="BM150" i="9"/>
  <c r="BX149" i="9"/>
  <c r="BW149" i="9"/>
  <c r="BT149" i="9"/>
  <c r="BR149" i="9"/>
  <c r="BP149" i="9"/>
  <c r="BM149" i="9"/>
  <c r="BY149" i="9" s="1"/>
  <c r="BM148" i="9"/>
  <c r="BQ148" i="9" s="1"/>
  <c r="BM147" i="9"/>
  <c r="BY146" i="9"/>
  <c r="BX146" i="9"/>
  <c r="BT146" i="9"/>
  <c r="BS146" i="9"/>
  <c r="BR146" i="9"/>
  <c r="BP146" i="9"/>
  <c r="BO146" i="9"/>
  <c r="BM146" i="9"/>
  <c r="BU146" i="9" s="1"/>
  <c r="BM145" i="9"/>
  <c r="BU145" i="9" s="1"/>
  <c r="BU144" i="9"/>
  <c r="BQ144" i="9"/>
  <c r="BM144" i="9"/>
  <c r="BX144" i="9" s="1"/>
  <c r="BM143" i="9"/>
  <c r="BV143" i="9" s="1"/>
  <c r="BM142" i="9"/>
  <c r="BR142" i="9" s="1"/>
  <c r="BM141" i="9"/>
  <c r="BY141" i="9" s="1"/>
  <c r="BM140" i="9"/>
  <c r="BO140" i="9" s="1"/>
  <c r="BM139" i="9"/>
  <c r="BN139" i="9" s="1"/>
  <c r="BX138" i="9"/>
  <c r="BW138" i="9"/>
  <c r="BT138" i="9"/>
  <c r="BS138" i="9"/>
  <c r="BR138" i="9"/>
  <c r="BQ138" i="9"/>
  <c r="BO138" i="9"/>
  <c r="BN138" i="9"/>
  <c r="BM138" i="9"/>
  <c r="BU138" i="9" s="1"/>
  <c r="BX137" i="9"/>
  <c r="BV137" i="9"/>
  <c r="BS137" i="9"/>
  <c r="BQ137" i="9"/>
  <c r="BN137" i="9"/>
  <c r="BM137" i="9"/>
  <c r="BU137" i="9" s="1"/>
  <c r="BM136" i="9"/>
  <c r="BX136" i="9" s="1"/>
  <c r="BM135" i="9"/>
  <c r="BQ135" i="9" s="1"/>
  <c r="BM134" i="9"/>
  <c r="BR134" i="9" s="1"/>
  <c r="BM133" i="9"/>
  <c r="BY133" i="9" s="1"/>
  <c r="BM132" i="9"/>
  <c r="BM131" i="9"/>
  <c r="BU131" i="9" s="1"/>
  <c r="BS130" i="9"/>
  <c r="BM130" i="9"/>
  <c r="BU130" i="9" s="1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BM128" i="9"/>
  <c r="BU128" i="9" s="1"/>
  <c r="BM127" i="9"/>
  <c r="BU127" i="9" s="1"/>
  <c r="BX126" i="9"/>
  <c r="BW126" i="9"/>
  <c r="BT126" i="9"/>
  <c r="BS126" i="9"/>
  <c r="BR126" i="9"/>
  <c r="BQ126" i="9"/>
  <c r="BO126" i="9"/>
  <c r="BN126" i="9"/>
  <c r="BM126" i="9"/>
  <c r="BU126" i="9" s="1"/>
  <c r="BX125" i="9"/>
  <c r="BV125" i="9"/>
  <c r="BS125" i="9"/>
  <c r="BQ125" i="9"/>
  <c r="BN125" i="9"/>
  <c r="BM125" i="9"/>
  <c r="BU125" i="9" s="1"/>
  <c r="BV124" i="9"/>
  <c r="BS124" i="9"/>
  <c r="BP124" i="9"/>
  <c r="BM124" i="9"/>
  <c r="BU124" i="9" s="1"/>
  <c r="BV123" i="9"/>
  <c r="BU123" i="9"/>
  <c r="BR123" i="9"/>
  <c r="BP123" i="9"/>
  <c r="BN123" i="9"/>
  <c r="BM123" i="9"/>
  <c r="BQ123" i="9" s="1"/>
  <c r="BX122" i="9"/>
  <c r="BW122" i="9"/>
  <c r="BP122" i="9"/>
  <c r="BN122" i="9"/>
  <c r="BM122" i="9"/>
  <c r="BU122" i="9" s="1"/>
  <c r="BW121" i="9"/>
  <c r="BU121" i="9"/>
  <c r="BT121" i="9"/>
  <c r="BS121" i="9"/>
  <c r="BR121" i="9"/>
  <c r="BP121" i="9"/>
  <c r="BO121" i="9"/>
  <c r="BM121" i="9"/>
  <c r="BR120" i="9"/>
  <c r="BM120" i="9"/>
  <c r="BY120" i="9" s="1"/>
  <c r="BM119" i="9"/>
  <c r="BY119" i="9" s="1"/>
  <c r="BX118" i="9"/>
  <c r="BO118" i="9"/>
  <c r="BM118" i="9"/>
  <c r="BU118" i="9" s="1"/>
  <c r="BP117" i="9"/>
  <c r="BM117" i="9"/>
  <c r="BS117" i="9" s="1"/>
  <c r="BV116" i="9"/>
  <c r="BM116" i="9"/>
  <c r="BY116" i="9" s="1"/>
  <c r="BY115" i="9"/>
  <c r="BW115" i="9"/>
  <c r="BS115" i="9"/>
  <c r="BQ115" i="9"/>
  <c r="BN115" i="9"/>
  <c r="BM115" i="9"/>
  <c r="BT115" i="9" s="1"/>
  <c r="BX114" i="9"/>
  <c r="BU114" i="9"/>
  <c r="BT114" i="9"/>
  <c r="BS114" i="9"/>
  <c r="BR114" i="9"/>
  <c r="BP114" i="9"/>
  <c r="BO114" i="9"/>
  <c r="BN114" i="9"/>
  <c r="BM114" i="9"/>
  <c r="BW114" i="9" s="1"/>
  <c r="BM113" i="9"/>
  <c r="BM112" i="9"/>
  <c r="BQ111" i="9"/>
  <c r="BM111" i="9"/>
  <c r="BS111" i="9" s="1"/>
  <c r="BS110" i="9"/>
  <c r="BQ110" i="9"/>
  <c r="BM110" i="9"/>
  <c r="BU110" i="9" s="1"/>
  <c r="BW109" i="9"/>
  <c r="BT109" i="9"/>
  <c r="BM109" i="9"/>
  <c r="BR109" i="9" s="1"/>
  <c r="BX108" i="9"/>
  <c r="BT108" i="9"/>
  <c r="BR108" i="9"/>
  <c r="BN108" i="9"/>
  <c r="BM108" i="9"/>
  <c r="BY108" i="9" s="1"/>
  <c r="BY107" i="9"/>
  <c r="BS107" i="9"/>
  <c r="BP107" i="9"/>
  <c r="BM107" i="9"/>
  <c r="BX107" i="9" s="1"/>
  <c r="BS106" i="9"/>
  <c r="BM106" i="9"/>
  <c r="BW106" i="9" s="1"/>
  <c r="BW105" i="9"/>
  <c r="BM105" i="9"/>
  <c r="BX105" i="9" s="1"/>
  <c r="BM104" i="9"/>
  <c r="BO104" i="9" s="1"/>
  <c r="BM103" i="9"/>
  <c r="BY102" i="9"/>
  <c r="BX102" i="9"/>
  <c r="BT102" i="9"/>
  <c r="BS102" i="9"/>
  <c r="BR102" i="9"/>
  <c r="BP102" i="9"/>
  <c r="BO102" i="9"/>
  <c r="BM102" i="9"/>
  <c r="BU102" i="9" s="1"/>
  <c r="BY101" i="9"/>
  <c r="BU101" i="9"/>
  <c r="BO101" i="9"/>
  <c r="BM101" i="9"/>
  <c r="BX101" i="9" s="1"/>
  <c r="BM100" i="9"/>
  <c r="BY100" i="9" s="1"/>
  <c r="BL99" i="9"/>
  <c r="BK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BX98" i="9"/>
  <c r="BW98" i="9"/>
  <c r="BR98" i="9"/>
  <c r="BP98" i="9"/>
  <c r="BO98" i="9"/>
  <c r="BM98" i="9"/>
  <c r="BU98" i="9" s="1"/>
  <c r="BY97" i="9"/>
  <c r="BW97" i="9"/>
  <c r="BR97" i="9"/>
  <c r="BQ97" i="9"/>
  <c r="BO97" i="9"/>
  <c r="BM97" i="9"/>
  <c r="BU97" i="9" s="1"/>
  <c r="BY96" i="9"/>
  <c r="BS96" i="9"/>
  <c r="BQ96" i="9"/>
  <c r="BN96" i="9"/>
  <c r="BM96" i="9"/>
  <c r="BU96" i="9" s="1"/>
  <c r="BT95" i="9"/>
  <c r="BQ95" i="9"/>
  <c r="BM95" i="9"/>
  <c r="BR95" i="9" s="1"/>
  <c r="BX94" i="9"/>
  <c r="BT94" i="9"/>
  <c r="BS94" i="9"/>
  <c r="BN94" i="9"/>
  <c r="BM94" i="9"/>
  <c r="BW94" i="9" s="1"/>
  <c r="BU93" i="9"/>
  <c r="BM93" i="9"/>
  <c r="BX93" i="9" s="1"/>
  <c r="BU92" i="9"/>
  <c r="BM92" i="9"/>
  <c r="BX92" i="9" s="1"/>
  <c r="BM91" i="9"/>
  <c r="BX91" i="9" s="1"/>
  <c r="BP90" i="9"/>
  <c r="BM90" i="9"/>
  <c r="BX90" i="9" s="1"/>
  <c r="BM89" i="9"/>
  <c r="BY89" i="9" s="1"/>
  <c r="BM88" i="9"/>
  <c r="BU88" i="9" s="1"/>
  <c r="BX87" i="9"/>
  <c r="BS87" i="9"/>
  <c r="BP87" i="9"/>
  <c r="BN87" i="9"/>
  <c r="BM87" i="9"/>
  <c r="BR87" i="9" s="1"/>
  <c r="BX86" i="9"/>
  <c r="BV86" i="9"/>
  <c r="BT86" i="9"/>
  <c r="BS86" i="9"/>
  <c r="BP86" i="9"/>
  <c r="BN86" i="9"/>
  <c r="BM86" i="9"/>
  <c r="BW86" i="9" s="1"/>
  <c r="BP85" i="9"/>
  <c r="BM85" i="9"/>
  <c r="BV85" i="9" s="1"/>
  <c r="BM84" i="9"/>
  <c r="BV84" i="9" s="1"/>
  <c r="BU83" i="9"/>
  <c r="BM83" i="9"/>
  <c r="BW83" i="9" s="1"/>
  <c r="BX82" i="9"/>
  <c r="BU82" i="9"/>
  <c r="BP82" i="9"/>
  <c r="BO82" i="9"/>
  <c r="BM82" i="9"/>
  <c r="BW82" i="9" s="1"/>
  <c r="BQ81" i="9"/>
  <c r="BM81" i="9"/>
  <c r="BW81" i="9" s="1"/>
  <c r="BY80" i="9"/>
  <c r="BT80" i="9"/>
  <c r="BS80" i="9"/>
  <c r="BR80" i="9"/>
  <c r="BO80" i="9"/>
  <c r="BN80" i="9"/>
  <c r="BM80" i="9"/>
  <c r="BU80" i="9" s="1"/>
  <c r="BX79" i="9"/>
  <c r="BV79" i="9"/>
  <c r="BS79" i="9"/>
  <c r="BQ79" i="9"/>
  <c r="BN79" i="9"/>
  <c r="BM79" i="9"/>
  <c r="BR79" i="9" s="1"/>
  <c r="BM78" i="9"/>
  <c r="BW78" i="9" s="1"/>
  <c r="BM77" i="9"/>
  <c r="BX77" i="9" s="1"/>
  <c r="BR76" i="9"/>
  <c r="BM76" i="9"/>
  <c r="BX76" i="9" s="1"/>
  <c r="BM75" i="9"/>
  <c r="BX75" i="9" s="1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BM73" i="9"/>
  <c r="BM72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BX70" i="9"/>
  <c r="BQ70" i="9"/>
  <c r="BN70" i="9"/>
  <c r="BM70" i="9"/>
  <c r="BW70" i="9" s="1"/>
  <c r="BX69" i="9"/>
  <c r="BQ69" i="9"/>
  <c r="BN69" i="9"/>
  <c r="BM69" i="9"/>
  <c r="BP69" i="9" s="1"/>
  <c r="BW68" i="9"/>
  <c r="BM68" i="9"/>
  <c r="BP67" i="9"/>
  <c r="BM67" i="9"/>
  <c r="BS67" i="9" s="1"/>
  <c r="BQ66" i="9"/>
  <c r="BM66" i="9"/>
  <c r="BW66" i="9" s="1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BM64" i="9"/>
  <c r="BV64" i="9" s="1"/>
  <c r="BM63" i="9"/>
  <c r="BU63" i="9" s="1"/>
  <c r="BW62" i="9"/>
  <c r="BR62" i="9"/>
  <c r="BQ62" i="9"/>
  <c r="BO62" i="9"/>
  <c r="BM62" i="9"/>
  <c r="BP62" i="9" s="1"/>
  <c r="BW61" i="9"/>
  <c r="BM61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BW59" i="9"/>
  <c r="BR59" i="9"/>
  <c r="BM59" i="9"/>
  <c r="BU59" i="9" s="1"/>
  <c r="BY58" i="9"/>
  <c r="BW58" i="9"/>
  <c r="BR58" i="9"/>
  <c r="BQ58" i="9"/>
  <c r="BO58" i="9"/>
  <c r="BM58" i="9"/>
  <c r="BX58" i="9" s="1"/>
  <c r="BV57" i="9"/>
  <c r="BR57" i="9"/>
  <c r="BO57" i="9"/>
  <c r="BM57" i="9"/>
  <c r="BU57" i="9" s="1"/>
  <c r="BT56" i="9"/>
  <c r="BR56" i="9"/>
  <c r="BM56" i="9"/>
  <c r="BX56" i="9" s="1"/>
  <c r="BM55" i="9"/>
  <c r="BP54" i="9"/>
  <c r="BM54" i="9"/>
  <c r="BV54" i="9" s="1"/>
  <c r="BU53" i="9"/>
  <c r="BM53" i="9"/>
  <c r="BW52" i="9"/>
  <c r="BO52" i="9"/>
  <c r="BM52" i="9"/>
  <c r="BX52" i="9" s="1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BP50" i="9"/>
  <c r="BM50" i="9"/>
  <c r="BV50" i="9" s="1"/>
  <c r="BM49" i="9"/>
  <c r="BM48" i="9"/>
  <c r="BT47" i="9"/>
  <c r="BR47" i="9"/>
  <c r="BO47" i="9"/>
  <c r="BM47" i="9"/>
  <c r="BU47" i="9" s="1"/>
  <c r="BY46" i="9"/>
  <c r="BT46" i="9"/>
  <c r="BQ46" i="9"/>
  <c r="BO46" i="9"/>
  <c r="BM46" i="9"/>
  <c r="BX46" i="9" s="1"/>
  <c r="BW45" i="9"/>
  <c r="BT45" i="9"/>
  <c r="BQ45" i="9"/>
  <c r="BO45" i="9"/>
  <c r="BN45" i="9"/>
  <c r="BM45" i="9"/>
  <c r="BU45" i="9" s="1"/>
  <c r="BY44" i="9"/>
  <c r="BV44" i="9"/>
  <c r="BT44" i="9"/>
  <c r="BS44" i="9"/>
  <c r="BR44" i="9"/>
  <c r="BQ44" i="9"/>
  <c r="BO44" i="9"/>
  <c r="BN44" i="9"/>
  <c r="BM44" i="9"/>
  <c r="BX44" i="9" s="1"/>
  <c r="BY43" i="9"/>
  <c r="BO43" i="9"/>
  <c r="BM43" i="9"/>
  <c r="BX42" i="9"/>
  <c r="BP42" i="9"/>
  <c r="BM42" i="9"/>
  <c r="BV42" i="9" s="1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BY40" i="9"/>
  <c r="BS40" i="9"/>
  <c r="BQ40" i="9"/>
  <c r="BN40" i="9"/>
  <c r="BM40" i="9"/>
  <c r="BX40" i="9" s="1"/>
  <c r="BT39" i="9"/>
  <c r="BQ39" i="9"/>
  <c r="BM39" i="9"/>
  <c r="BU39" i="9" s="1"/>
  <c r="BP38" i="9"/>
  <c r="BM38" i="9"/>
  <c r="BV38" i="9" s="1"/>
  <c r="BU37" i="9"/>
  <c r="BM37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BX35" i="9"/>
  <c r="BS35" i="9"/>
  <c r="BQ35" i="9"/>
  <c r="BP35" i="9"/>
  <c r="BN35" i="9"/>
  <c r="BM35" i="9"/>
  <c r="BU35" i="9" s="1"/>
  <c r="BP34" i="9"/>
  <c r="BM34" i="9"/>
  <c r="BX34" i="9" s="1"/>
  <c r="BU33" i="9"/>
  <c r="BM33" i="9"/>
  <c r="BW32" i="9"/>
  <c r="BR32" i="9"/>
  <c r="BO32" i="9"/>
  <c r="BM32" i="9"/>
  <c r="BX32" i="9" s="1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BP30" i="9"/>
  <c r="BM30" i="9"/>
  <c r="BX30" i="9" s="1"/>
  <c r="BU29" i="9"/>
  <c r="BM29" i="9"/>
  <c r="BW28" i="9"/>
  <c r="BR28" i="9"/>
  <c r="BO28" i="9"/>
  <c r="BM28" i="9"/>
  <c r="BX28" i="9" s="1"/>
  <c r="BW27" i="9"/>
  <c r="BM27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BM25" i="9"/>
  <c r="BW24" i="9"/>
  <c r="BR24" i="9"/>
  <c r="BM24" i="9"/>
  <c r="BW23" i="9"/>
  <c r="BM23" i="9"/>
  <c r="BY22" i="9"/>
  <c r="BW22" i="9"/>
  <c r="BR22" i="9"/>
  <c r="BQ22" i="9"/>
  <c r="BO22" i="9"/>
  <c r="BM22" i="9"/>
  <c r="BX22" i="9" s="1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BW20" i="9"/>
  <c r="BR20" i="9"/>
  <c r="BO20" i="9"/>
  <c r="BM20" i="9"/>
  <c r="BW19" i="9"/>
  <c r="BR19" i="9"/>
  <c r="BM19" i="9"/>
  <c r="BY18" i="9"/>
  <c r="BW18" i="9"/>
  <c r="BT18" i="9"/>
  <c r="BR18" i="9"/>
  <c r="BQ18" i="9"/>
  <c r="BO18" i="9"/>
  <c r="BM18" i="9"/>
  <c r="BX18" i="9" s="1"/>
  <c r="BW17" i="9"/>
  <c r="BQ17" i="9"/>
  <c r="BM17" i="9"/>
  <c r="BY17" i="9" s="1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BT15" i="9"/>
  <c r="BM15" i="9"/>
  <c r="BW15" i="9" s="1"/>
  <c r="BW14" i="9"/>
  <c r="BR14" i="9"/>
  <c r="BM14" i="9"/>
  <c r="BT13" i="9"/>
  <c r="BQ13" i="9"/>
  <c r="BM13" i="9"/>
  <c r="BW12" i="9"/>
  <c r="BV12" i="9"/>
  <c r="BT12" i="9"/>
  <c r="BS12" i="9"/>
  <c r="BQ12" i="9"/>
  <c r="BO12" i="9"/>
  <c r="BN12" i="9"/>
  <c r="BM12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BY10" i="9"/>
  <c r="BM10" i="9"/>
  <c r="BX10" i="9" s="1"/>
  <c r="BW9" i="9"/>
  <c r="BT9" i="9"/>
  <c r="BQ9" i="9"/>
  <c r="BN9" i="9"/>
  <c r="BM9" i="9"/>
  <c r="BU9" i="9" s="1"/>
  <c r="BY8" i="9"/>
  <c r="BV8" i="9"/>
  <c r="BS8" i="9"/>
  <c r="BR8" i="9"/>
  <c r="BQ8" i="9"/>
  <c r="BO8" i="9"/>
  <c r="BN8" i="9"/>
  <c r="BM8" i="9"/>
  <c r="BX8" i="9" s="1"/>
  <c r="BY7" i="9"/>
  <c r="BT7" i="9"/>
  <c r="BQ7" i="9"/>
  <c r="BO7" i="9"/>
  <c r="BM7" i="9"/>
  <c r="BU7" i="9" s="1"/>
  <c r="BE6" i="9"/>
  <c r="AT6" i="9"/>
  <c r="AR6" i="9"/>
  <c r="AR280" i="9" s="1"/>
  <c r="AP6" i="9"/>
  <c r="AN6" i="9"/>
  <c r="AM6" i="9"/>
  <c r="AL6" i="9"/>
  <c r="AK6" i="9"/>
  <c r="AJ6" i="9"/>
  <c r="AI6" i="9"/>
  <c r="AH6" i="9"/>
  <c r="AH280" i="9" s="1"/>
  <c r="AG6" i="9"/>
  <c r="AG280" i="9" s="1"/>
  <c r="AF6" i="9"/>
  <c r="AE6" i="9"/>
  <c r="AD6" i="9"/>
  <c r="AC6" i="9"/>
  <c r="AB6" i="9"/>
  <c r="AA6" i="9"/>
  <c r="Z6" i="9"/>
  <c r="Z280" i="9" s="1"/>
  <c r="Y6" i="9"/>
  <c r="Y280" i="9" s="1"/>
  <c r="X6" i="9"/>
  <c r="W6" i="9"/>
  <c r="W280" i="9" s="1"/>
  <c r="V6" i="9"/>
  <c r="U6" i="9"/>
  <c r="T6" i="9"/>
  <c r="S6" i="9"/>
  <c r="R6" i="9"/>
  <c r="Q6" i="9"/>
  <c r="Q280" i="9" s="1"/>
  <c r="P6" i="9"/>
  <c r="O6" i="9"/>
  <c r="O280" i="9" s="1"/>
  <c r="N6" i="9"/>
  <c r="M6" i="9"/>
  <c r="L6" i="9"/>
  <c r="K6" i="9"/>
  <c r="J6" i="9"/>
  <c r="J280" i="9" s="1"/>
  <c r="I6" i="9"/>
  <c r="I280" i="9" s="1"/>
  <c r="H6" i="9"/>
  <c r="G6" i="9"/>
  <c r="G280" i="9" s="1"/>
  <c r="F6" i="9"/>
  <c r="E6" i="9"/>
  <c r="BV5" i="9"/>
  <c r="BT5" i="9"/>
  <c r="BQ5" i="9"/>
  <c r="BM5" i="9"/>
  <c r="BU5" i="9" s="1"/>
  <c r="BX4" i="9"/>
  <c r="BW4" i="9"/>
  <c r="BT4" i="9"/>
  <c r="BS4" i="9"/>
  <c r="BQ4" i="9"/>
  <c r="BO4" i="9"/>
  <c r="BN4" i="9"/>
  <c r="BM4" i="9"/>
  <c r="BU4" i="9" s="1"/>
  <c r="BY3" i="9"/>
  <c r="BX3" i="9"/>
  <c r="BV3" i="9"/>
  <c r="BS3" i="9"/>
  <c r="BQ3" i="9"/>
  <c r="BP3" i="9"/>
  <c r="BO3" i="9"/>
  <c r="BN3" i="9"/>
  <c r="BM3" i="9"/>
  <c r="BU3" i="9" s="1"/>
  <c r="BL2" i="9"/>
  <c r="BK2" i="9"/>
  <c r="BK6" i="9" s="1"/>
  <c r="BJ2" i="9"/>
  <c r="BI2" i="9"/>
  <c r="BH2" i="9"/>
  <c r="BH6" i="9" s="1"/>
  <c r="BG2" i="9"/>
  <c r="BF2" i="9"/>
  <c r="BE2" i="9"/>
  <c r="BD2" i="9"/>
  <c r="BC2" i="9"/>
  <c r="BC6" i="9" s="1"/>
  <c r="BB2" i="9"/>
  <c r="BA2" i="9"/>
  <c r="AZ2" i="9"/>
  <c r="AY2" i="9"/>
  <c r="AX2" i="9"/>
  <c r="AW2" i="9"/>
  <c r="AW6" i="9" s="1"/>
  <c r="AV2" i="9"/>
  <c r="AU2" i="9"/>
  <c r="AU6" i="9" s="1"/>
  <c r="AS2" i="9"/>
  <c r="AS6" i="9" s="1"/>
  <c r="AQ2" i="9"/>
  <c r="AO2" i="9"/>
  <c r="BM3" i="7"/>
  <c r="BN3" i="7" s="1"/>
  <c r="BM4" i="7"/>
  <c r="BM5" i="7"/>
  <c r="BN5" i="7" s="1"/>
  <c r="BM7" i="7"/>
  <c r="BN7" i="7" s="1"/>
  <c r="BM8" i="7"/>
  <c r="BN8" i="7" s="1"/>
  <c r="BM9" i="7"/>
  <c r="BN9" i="7" s="1"/>
  <c r="BM10" i="7"/>
  <c r="BN10" i="7" s="1"/>
  <c r="BM12" i="7"/>
  <c r="BM13" i="7"/>
  <c r="BN13" i="7" s="1"/>
  <c r="BM14" i="7"/>
  <c r="BN14" i="7" s="1"/>
  <c r="BM15" i="7"/>
  <c r="BN15" i="7" s="1"/>
  <c r="BM17" i="7"/>
  <c r="BN17" i="7" s="1"/>
  <c r="BM18" i="7"/>
  <c r="BN18" i="7" s="1"/>
  <c r="BM19" i="7"/>
  <c r="BN19" i="7" s="1"/>
  <c r="BM20" i="7"/>
  <c r="BM22" i="7"/>
  <c r="BN22" i="7" s="1"/>
  <c r="BM23" i="7"/>
  <c r="BN23" i="7" s="1"/>
  <c r="BM24" i="7"/>
  <c r="BN24" i="7" s="1"/>
  <c r="BM25" i="7"/>
  <c r="BN25" i="7" s="1"/>
  <c r="BM27" i="7"/>
  <c r="BN27" i="7" s="1"/>
  <c r="BM28" i="7"/>
  <c r="BM29" i="7"/>
  <c r="BN29" i="7" s="1"/>
  <c r="BM30" i="7"/>
  <c r="BN30" i="7" s="1"/>
  <c r="BM32" i="7"/>
  <c r="BN32" i="7" s="1"/>
  <c r="BM33" i="7"/>
  <c r="BN33" i="7" s="1"/>
  <c r="BM34" i="7"/>
  <c r="BN34" i="7" s="1"/>
  <c r="BM35" i="7"/>
  <c r="BN35" i="7" s="1"/>
  <c r="BM37" i="7"/>
  <c r="BN37" i="7" s="1"/>
  <c r="BM38" i="7"/>
  <c r="BN38" i="7" s="1"/>
  <c r="BM39" i="7"/>
  <c r="BN39" i="7" s="1"/>
  <c r="BM40" i="7"/>
  <c r="BN40" i="7" s="1"/>
  <c r="BM42" i="7"/>
  <c r="BN42" i="7" s="1"/>
  <c r="BM43" i="7"/>
  <c r="BN43" i="7" s="1"/>
  <c r="BM44" i="7"/>
  <c r="BM45" i="7"/>
  <c r="BN45" i="7" s="1"/>
  <c r="BM46" i="7"/>
  <c r="BN46" i="7" s="1"/>
  <c r="BM47" i="7"/>
  <c r="BN47" i="7" s="1"/>
  <c r="BM48" i="7"/>
  <c r="BN48" i="7" s="1"/>
  <c r="BM49" i="7"/>
  <c r="BN49" i="7" s="1"/>
  <c r="BM50" i="7"/>
  <c r="BN50" i="7" s="1"/>
  <c r="BM52" i="7"/>
  <c r="BM53" i="7"/>
  <c r="BN53" i="7" s="1"/>
  <c r="BM54" i="7"/>
  <c r="BN54" i="7" s="1"/>
  <c r="BM55" i="7"/>
  <c r="BN55" i="7" s="1"/>
  <c r="BM56" i="7"/>
  <c r="BN56" i="7" s="1"/>
  <c r="BM57" i="7"/>
  <c r="BN57" i="7" s="1"/>
  <c r="BM58" i="7"/>
  <c r="BM59" i="7"/>
  <c r="BN59" i="7" s="1"/>
  <c r="BM61" i="7"/>
  <c r="BN61" i="7" s="1"/>
  <c r="BM62" i="7"/>
  <c r="BM63" i="7"/>
  <c r="BN63" i="7" s="1"/>
  <c r="BM64" i="7"/>
  <c r="BN64" i="7" s="1"/>
  <c r="BM66" i="7"/>
  <c r="BM67" i="7"/>
  <c r="BN67" i="7" s="1"/>
  <c r="BM68" i="7"/>
  <c r="BM69" i="7"/>
  <c r="BM70" i="7"/>
  <c r="BM72" i="7"/>
  <c r="BN72" i="7" s="1"/>
  <c r="BM73" i="7"/>
  <c r="BM75" i="7"/>
  <c r="BM76" i="7"/>
  <c r="BM77" i="7"/>
  <c r="BM78" i="7"/>
  <c r="BM79" i="7"/>
  <c r="BM80" i="7"/>
  <c r="BM81" i="7"/>
  <c r="BM82" i="7"/>
  <c r="BM83" i="7"/>
  <c r="BM84" i="7"/>
  <c r="BM85" i="7"/>
  <c r="BM86" i="7"/>
  <c r="BM87" i="7"/>
  <c r="BM88" i="7"/>
  <c r="BM89" i="7"/>
  <c r="BM90" i="7"/>
  <c r="BM91" i="7"/>
  <c r="BM92" i="7"/>
  <c r="BM93" i="7"/>
  <c r="BM94" i="7"/>
  <c r="BM95" i="7"/>
  <c r="BM96" i="7"/>
  <c r="BM97" i="7"/>
  <c r="BM98" i="7"/>
  <c r="BM100" i="7"/>
  <c r="BM101" i="7"/>
  <c r="BM102" i="7"/>
  <c r="BM103" i="7"/>
  <c r="BM104" i="7"/>
  <c r="BM105" i="7"/>
  <c r="BM106" i="7"/>
  <c r="BM107" i="7"/>
  <c r="BM108" i="7"/>
  <c r="BM109" i="7"/>
  <c r="BM110" i="7"/>
  <c r="BM111" i="7"/>
  <c r="BM112" i="7"/>
  <c r="BM113" i="7"/>
  <c r="BM114" i="7"/>
  <c r="BM115" i="7"/>
  <c r="BM116" i="7"/>
  <c r="BM117" i="7"/>
  <c r="BM118" i="7"/>
  <c r="BM119" i="7"/>
  <c r="BM120" i="7"/>
  <c r="BM121" i="7"/>
  <c r="BM122" i="7"/>
  <c r="BM123" i="7"/>
  <c r="BM124" i="7"/>
  <c r="BM125" i="7"/>
  <c r="BM126" i="7"/>
  <c r="BM127" i="7"/>
  <c r="BM128" i="7"/>
  <c r="BM130" i="7"/>
  <c r="BM131" i="7"/>
  <c r="BM132" i="7"/>
  <c r="BM133" i="7"/>
  <c r="BM134" i="7"/>
  <c r="BM135" i="7"/>
  <c r="BM136" i="7"/>
  <c r="BM137" i="7"/>
  <c r="BM138" i="7"/>
  <c r="BM139" i="7"/>
  <c r="BM140" i="7"/>
  <c r="BM141" i="7"/>
  <c r="BM142" i="7"/>
  <c r="BM143" i="7"/>
  <c r="BM144" i="7"/>
  <c r="BM145" i="7"/>
  <c r="BM146" i="7"/>
  <c r="BM147" i="7"/>
  <c r="BM148" i="7"/>
  <c r="BM149" i="7"/>
  <c r="BM150" i="7"/>
  <c r="BM151" i="7"/>
  <c r="BM152" i="7"/>
  <c r="BM153" i="7"/>
  <c r="BM154" i="7"/>
  <c r="BM155" i="7"/>
  <c r="BM156" i="7"/>
  <c r="BM157" i="7"/>
  <c r="BM158" i="7"/>
  <c r="BM159" i="7"/>
  <c r="BM160" i="7"/>
  <c r="BM161" i="7"/>
  <c r="BM162" i="7"/>
  <c r="BM163" i="7"/>
  <c r="BM164" i="7"/>
  <c r="BM165" i="7"/>
  <c r="BM166" i="7"/>
  <c r="BM167" i="7"/>
  <c r="BM168" i="7"/>
  <c r="BM169" i="7"/>
  <c r="BM170" i="7"/>
  <c r="BM171" i="7"/>
  <c r="BM172" i="7"/>
  <c r="BM173" i="7"/>
  <c r="BM174" i="7"/>
  <c r="BM175" i="7"/>
  <c r="BM176" i="7"/>
  <c r="BM177" i="7"/>
  <c r="BM178" i="7"/>
  <c r="BM179" i="7"/>
  <c r="BM180" i="7"/>
  <c r="BM181" i="7"/>
  <c r="BM182" i="7"/>
  <c r="BM183" i="7"/>
  <c r="BM184" i="7"/>
  <c r="BM185" i="7"/>
  <c r="BM186" i="7"/>
  <c r="BM187" i="7"/>
  <c r="BM188" i="7"/>
  <c r="BM189" i="7"/>
  <c r="BM190" i="7"/>
  <c r="BM191" i="7"/>
  <c r="BM192" i="7"/>
  <c r="BM193" i="7"/>
  <c r="BM194" i="7"/>
  <c r="BM195" i="7"/>
  <c r="BM196" i="7"/>
  <c r="BM197" i="7"/>
  <c r="BM198" i="7"/>
  <c r="BM199" i="7"/>
  <c r="BM200" i="7"/>
  <c r="BM201" i="7"/>
  <c r="BM202" i="7"/>
  <c r="BM203" i="7"/>
  <c r="BM204" i="7"/>
  <c r="BM205" i="7"/>
  <c r="BM206" i="7"/>
  <c r="BM207" i="7"/>
  <c r="BM208" i="7"/>
  <c r="BM209" i="7"/>
  <c r="BM210" i="7"/>
  <c r="BM211" i="7"/>
  <c r="BM212" i="7"/>
  <c r="BM213" i="7"/>
  <c r="BM214" i="7"/>
  <c r="BM215" i="7"/>
  <c r="BM216" i="7"/>
  <c r="BM217" i="7"/>
  <c r="BM218" i="7"/>
  <c r="BM219" i="7"/>
  <c r="BM220" i="7"/>
  <c r="BM221" i="7"/>
  <c r="BM222" i="7"/>
  <c r="BM223" i="7"/>
  <c r="BM224" i="7"/>
  <c r="BM225" i="7"/>
  <c r="BM226" i="7"/>
  <c r="BM227" i="7"/>
  <c r="BM228" i="7"/>
  <c r="BM229" i="7"/>
  <c r="BM230" i="7"/>
  <c r="BM231" i="7"/>
  <c r="BM232" i="7"/>
  <c r="BM233" i="7"/>
  <c r="BM234" i="7"/>
  <c r="BM235" i="7"/>
  <c r="BM236" i="7"/>
  <c r="BM237" i="7"/>
  <c r="BM238" i="7"/>
  <c r="BM239" i="7"/>
  <c r="BM240" i="7"/>
  <c r="BM241" i="7"/>
  <c r="BM242" i="7"/>
  <c r="BM243" i="7"/>
  <c r="BM244" i="7"/>
  <c r="BM245" i="7"/>
  <c r="BM246" i="7"/>
  <c r="BM247" i="7"/>
  <c r="BM248" i="7"/>
  <c r="BM249" i="7"/>
  <c r="BM250" i="7"/>
  <c r="BM251" i="7"/>
  <c r="BM252" i="7"/>
  <c r="BM253" i="7"/>
  <c r="BM254" i="7"/>
  <c r="BM255" i="7"/>
  <c r="BM256" i="7"/>
  <c r="BM257" i="7"/>
  <c r="BM258" i="7"/>
  <c r="BM259" i="7"/>
  <c r="BM260" i="7"/>
  <c r="BM261" i="7"/>
  <c r="BM262" i="7"/>
  <c r="BM263" i="7"/>
  <c r="BM264" i="7"/>
  <c r="BM265" i="7"/>
  <c r="BM266" i="7"/>
  <c r="BM267" i="7"/>
  <c r="BM268" i="7"/>
  <c r="BM269" i="7"/>
  <c r="BM270" i="7"/>
  <c r="BM271" i="7"/>
  <c r="BM272" i="7"/>
  <c r="BM273" i="7"/>
  <c r="BM274" i="7"/>
  <c r="BM275" i="7"/>
  <c r="BM276" i="7"/>
  <c r="BM277" i="7"/>
  <c r="BM278" i="7"/>
  <c r="BL279" i="7"/>
  <c r="BK279" i="7"/>
  <c r="BJ279" i="7"/>
  <c r="BI279" i="7"/>
  <c r="BH279" i="7"/>
  <c r="BG279" i="7"/>
  <c r="BF279" i="7"/>
  <c r="BE279" i="7"/>
  <c r="BD279" i="7"/>
  <c r="BC279" i="7"/>
  <c r="BB279" i="7"/>
  <c r="BA279" i="7"/>
  <c r="BM279" i="7" s="1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AB279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BM129" i="7" s="1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BM99" i="7" s="1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BM74" i="7" s="1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BM65" i="7" s="1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T6" i="7"/>
  <c r="AR6" i="7"/>
  <c r="AR280" i="7" s="1"/>
  <c r="AP6" i="7"/>
  <c r="AN6" i="7"/>
  <c r="AN280" i="7" s="1"/>
  <c r="AM6" i="7"/>
  <c r="AM280" i="7" s="1"/>
  <c r="AL6" i="7"/>
  <c r="AL280" i="7" s="1"/>
  <c r="AK6" i="7"/>
  <c r="AK280" i="7" s="1"/>
  <c r="AJ6" i="7"/>
  <c r="AJ280" i="7" s="1"/>
  <c r="AI6" i="7"/>
  <c r="AI280" i="7" s="1"/>
  <c r="AH6" i="7"/>
  <c r="AH280" i="7" s="1"/>
  <c r="AG6" i="7"/>
  <c r="AG280" i="7" s="1"/>
  <c r="AF6" i="7"/>
  <c r="AF280" i="7" s="1"/>
  <c r="AE6" i="7"/>
  <c r="AE280" i="7" s="1"/>
  <c r="AD6" i="7"/>
  <c r="AD280" i="7" s="1"/>
  <c r="AC6" i="7"/>
  <c r="AC280" i="7" s="1"/>
  <c r="AB6" i="7"/>
  <c r="AB280" i="7" s="1"/>
  <c r="AA6" i="7"/>
  <c r="AA280" i="7" s="1"/>
  <c r="Z6" i="7"/>
  <c r="Z280" i="7" s="1"/>
  <c r="Y6" i="7"/>
  <c r="Y280" i="7" s="1"/>
  <c r="X6" i="7"/>
  <c r="X280" i="7" s="1"/>
  <c r="W6" i="7"/>
  <c r="W280" i="7" s="1"/>
  <c r="V6" i="7"/>
  <c r="V280" i="7" s="1"/>
  <c r="U6" i="7"/>
  <c r="U280" i="7" s="1"/>
  <c r="T6" i="7"/>
  <c r="T280" i="7" s="1"/>
  <c r="S6" i="7"/>
  <c r="S280" i="7" s="1"/>
  <c r="R6" i="7"/>
  <c r="R280" i="7" s="1"/>
  <c r="Q6" i="7"/>
  <c r="Q280" i="7" s="1"/>
  <c r="P6" i="7"/>
  <c r="P280" i="7" s="1"/>
  <c r="O6" i="7"/>
  <c r="O280" i="7" s="1"/>
  <c r="N6" i="7"/>
  <c r="N280" i="7" s="1"/>
  <c r="M6" i="7"/>
  <c r="M280" i="7" s="1"/>
  <c r="L6" i="7"/>
  <c r="L280" i="7" s="1"/>
  <c r="K6" i="7"/>
  <c r="K280" i="7" s="1"/>
  <c r="J6" i="7"/>
  <c r="J280" i="7" s="1"/>
  <c r="I6" i="7"/>
  <c r="I280" i="7" s="1"/>
  <c r="H6" i="7"/>
  <c r="H280" i="7" s="1"/>
  <c r="G6" i="7"/>
  <c r="G280" i="7" s="1"/>
  <c r="F6" i="7"/>
  <c r="F280" i="7" s="1"/>
  <c r="E6" i="7"/>
  <c r="E280" i="7" s="1"/>
  <c r="BL2" i="7"/>
  <c r="BK2" i="7"/>
  <c r="BJ2" i="7"/>
  <c r="BI2" i="7"/>
  <c r="BH2" i="7"/>
  <c r="BG2" i="7"/>
  <c r="BF2" i="7"/>
  <c r="BE2" i="7"/>
  <c r="BD2" i="7"/>
  <c r="BD6" i="7" s="1"/>
  <c r="BC2" i="7"/>
  <c r="BC6" i="7" s="1"/>
  <c r="BC280" i="7" s="1"/>
  <c r="BB2" i="7"/>
  <c r="BA2" i="7"/>
  <c r="BM2" i="7" s="1"/>
  <c r="AZ2" i="7"/>
  <c r="AY2" i="7"/>
  <c r="AX2" i="7"/>
  <c r="AW2" i="7"/>
  <c r="AV2" i="7"/>
  <c r="AU2" i="7"/>
  <c r="AU6" i="7" s="1"/>
  <c r="AU280" i="7" s="1"/>
  <c r="AS2" i="7"/>
  <c r="AS6" i="7" s="1"/>
  <c r="AS280" i="7" s="1"/>
  <c r="AQ2" i="7"/>
  <c r="AO2" i="7"/>
  <c r="BT65" i="7" l="1"/>
  <c r="BU65" i="7"/>
  <c r="BV65" i="7"/>
  <c r="BO65" i="7"/>
  <c r="BW65" i="7"/>
  <c r="BP65" i="7"/>
  <c r="BX65" i="7"/>
  <c r="BQ65" i="7"/>
  <c r="BY65" i="7"/>
  <c r="BR65" i="7"/>
  <c r="BS65" i="7"/>
  <c r="BN65" i="7"/>
  <c r="BQ74" i="7"/>
  <c r="BY74" i="7"/>
  <c r="BR74" i="7"/>
  <c r="BS74" i="7"/>
  <c r="BT74" i="7"/>
  <c r="BU74" i="7"/>
  <c r="BV74" i="7"/>
  <c r="BO74" i="7"/>
  <c r="BW74" i="7"/>
  <c r="BP74" i="7"/>
  <c r="BX74" i="7"/>
  <c r="BN74" i="7"/>
  <c r="BP129" i="7"/>
  <c r="BX129" i="7"/>
  <c r="BQ129" i="7"/>
  <c r="BY129" i="7"/>
  <c r="BR129" i="7"/>
  <c r="BS129" i="7"/>
  <c r="BT129" i="7"/>
  <c r="BU129" i="7"/>
  <c r="BV129" i="7"/>
  <c r="BO129" i="7"/>
  <c r="BW129" i="7"/>
  <c r="BN129" i="7"/>
  <c r="BU2" i="7"/>
  <c r="BV2" i="7"/>
  <c r="BO2" i="7"/>
  <c r="BW2" i="7"/>
  <c r="BP2" i="7"/>
  <c r="BX2" i="7"/>
  <c r="BQ2" i="7"/>
  <c r="BY2" i="7"/>
  <c r="BR2" i="7"/>
  <c r="BS2" i="7"/>
  <c r="BT2" i="7"/>
  <c r="BN2" i="7"/>
  <c r="BV99" i="7"/>
  <c r="BO99" i="7"/>
  <c r="BW99" i="7"/>
  <c r="BP99" i="7"/>
  <c r="BX99" i="7"/>
  <c r="BQ99" i="7"/>
  <c r="BY99" i="7"/>
  <c r="BR99" i="7"/>
  <c r="BS99" i="7"/>
  <c r="BT99" i="7"/>
  <c r="BU99" i="7"/>
  <c r="BN99" i="7"/>
  <c r="BV279" i="7"/>
  <c r="BO279" i="7"/>
  <c r="BW279" i="7"/>
  <c r="BP279" i="7"/>
  <c r="BX279" i="7"/>
  <c r="BQ279" i="7"/>
  <c r="BY279" i="7"/>
  <c r="BN279" i="7"/>
  <c r="BR279" i="7"/>
  <c r="BS279" i="7"/>
  <c r="BT279" i="7"/>
  <c r="BU279" i="7"/>
  <c r="BA6" i="7"/>
  <c r="BR275" i="7"/>
  <c r="BS275" i="7"/>
  <c r="BT275" i="7"/>
  <c r="BU275" i="7"/>
  <c r="BV275" i="7"/>
  <c r="BO275" i="7"/>
  <c r="BW275" i="7"/>
  <c r="BP275" i="7"/>
  <c r="BX275" i="7"/>
  <c r="BQ275" i="7"/>
  <c r="BY275" i="7"/>
  <c r="BN275" i="7"/>
  <c r="BR267" i="7"/>
  <c r="BS267" i="7"/>
  <c r="BT267" i="7"/>
  <c r="BU267" i="7"/>
  <c r="BV267" i="7"/>
  <c r="BO267" i="7"/>
  <c r="BW267" i="7"/>
  <c r="BP267" i="7"/>
  <c r="BX267" i="7"/>
  <c r="BQ267" i="7"/>
  <c r="BY267" i="7"/>
  <c r="BN267" i="7"/>
  <c r="BR259" i="7"/>
  <c r="BS259" i="7"/>
  <c r="BT259" i="7"/>
  <c r="BU259" i="7"/>
  <c r="BV259" i="7"/>
  <c r="BO259" i="7"/>
  <c r="BW259" i="7"/>
  <c r="BP259" i="7"/>
  <c r="BX259" i="7"/>
  <c r="BQ259" i="7"/>
  <c r="BY259" i="7"/>
  <c r="BN259" i="7"/>
  <c r="BR251" i="7"/>
  <c r="BS251" i="7"/>
  <c r="BT251" i="7"/>
  <c r="BU251" i="7"/>
  <c r="BV251" i="7"/>
  <c r="BO251" i="7"/>
  <c r="BW251" i="7"/>
  <c r="BP251" i="7"/>
  <c r="BX251" i="7"/>
  <c r="BQ251" i="7"/>
  <c r="BY251" i="7"/>
  <c r="BN251" i="7"/>
  <c r="BO243" i="7"/>
  <c r="BW243" i="7"/>
  <c r="BP243" i="7"/>
  <c r="BX243" i="7"/>
  <c r="BQ243" i="7"/>
  <c r="BY243" i="7"/>
  <c r="BR243" i="7"/>
  <c r="BS243" i="7"/>
  <c r="BT243" i="7"/>
  <c r="BU243" i="7"/>
  <c r="BV243" i="7"/>
  <c r="BN243" i="7"/>
  <c r="BO235" i="7"/>
  <c r="BW235" i="7"/>
  <c r="BP235" i="7"/>
  <c r="BX235" i="7"/>
  <c r="BQ235" i="7"/>
  <c r="BY235" i="7"/>
  <c r="BR235" i="7"/>
  <c r="BS235" i="7"/>
  <c r="BT235" i="7"/>
  <c r="BU235" i="7"/>
  <c r="BV235" i="7"/>
  <c r="BN235" i="7"/>
  <c r="BO227" i="7"/>
  <c r="BW227" i="7"/>
  <c r="BP227" i="7"/>
  <c r="BX227" i="7"/>
  <c r="BQ227" i="7"/>
  <c r="BY227" i="7"/>
  <c r="BR227" i="7"/>
  <c r="BS227" i="7"/>
  <c r="BT227" i="7"/>
  <c r="BU227" i="7"/>
  <c r="BV227" i="7"/>
  <c r="BN227" i="7"/>
  <c r="BO219" i="7"/>
  <c r="BW219" i="7"/>
  <c r="BP219" i="7"/>
  <c r="BX219" i="7"/>
  <c r="BQ219" i="7"/>
  <c r="BY219" i="7"/>
  <c r="BR219" i="7"/>
  <c r="BS219" i="7"/>
  <c r="BT219" i="7"/>
  <c r="BU219" i="7"/>
  <c r="BV219" i="7"/>
  <c r="BN219" i="7"/>
  <c r="BO211" i="7"/>
  <c r="BW211" i="7"/>
  <c r="BP211" i="7"/>
  <c r="BX211" i="7"/>
  <c r="BQ211" i="7"/>
  <c r="BY211" i="7"/>
  <c r="BR211" i="7"/>
  <c r="BS211" i="7"/>
  <c r="BT211" i="7"/>
  <c r="BU211" i="7"/>
  <c r="BV211" i="7"/>
  <c r="BN211" i="7"/>
  <c r="BO203" i="7"/>
  <c r="BW203" i="7"/>
  <c r="BP203" i="7"/>
  <c r="BX203" i="7"/>
  <c r="BQ203" i="7"/>
  <c r="BY203" i="7"/>
  <c r="BR203" i="7"/>
  <c r="BS203" i="7"/>
  <c r="BT203" i="7"/>
  <c r="BU203" i="7"/>
  <c r="BV203" i="7"/>
  <c r="BN203" i="7"/>
  <c r="BO195" i="7"/>
  <c r="BW195" i="7"/>
  <c r="BP195" i="7"/>
  <c r="BX195" i="7"/>
  <c r="BQ195" i="7"/>
  <c r="BY195" i="7"/>
  <c r="BR195" i="7"/>
  <c r="BS195" i="7"/>
  <c r="BT195" i="7"/>
  <c r="BU195" i="7"/>
  <c r="BV195" i="7"/>
  <c r="BN195" i="7"/>
  <c r="BO187" i="7"/>
  <c r="BW187" i="7"/>
  <c r="BP187" i="7"/>
  <c r="BX187" i="7"/>
  <c r="BQ187" i="7"/>
  <c r="BY187" i="7"/>
  <c r="BR187" i="7"/>
  <c r="BS187" i="7"/>
  <c r="BT187" i="7"/>
  <c r="BU187" i="7"/>
  <c r="BV187" i="7"/>
  <c r="BN187" i="7"/>
  <c r="BR179" i="7"/>
  <c r="BS179" i="7"/>
  <c r="BT179" i="7"/>
  <c r="BU179" i="7"/>
  <c r="BV179" i="7"/>
  <c r="BO179" i="7"/>
  <c r="BW179" i="7"/>
  <c r="BP179" i="7"/>
  <c r="BX179" i="7"/>
  <c r="BQ179" i="7"/>
  <c r="BY179" i="7"/>
  <c r="BN179" i="7"/>
  <c r="BR171" i="7"/>
  <c r="BS171" i="7"/>
  <c r="BT171" i="7"/>
  <c r="BU171" i="7"/>
  <c r="BV171" i="7"/>
  <c r="BO171" i="7"/>
  <c r="BW171" i="7"/>
  <c r="BP171" i="7"/>
  <c r="BX171" i="7"/>
  <c r="BQ171" i="7"/>
  <c r="BY171" i="7"/>
  <c r="BN171" i="7"/>
  <c r="BR163" i="7"/>
  <c r="BS163" i="7"/>
  <c r="BT163" i="7"/>
  <c r="BU163" i="7"/>
  <c r="BV163" i="7"/>
  <c r="BO163" i="7"/>
  <c r="BW163" i="7"/>
  <c r="BP163" i="7"/>
  <c r="BX163" i="7"/>
  <c r="BQ163" i="7"/>
  <c r="BY163" i="7"/>
  <c r="BN163" i="7"/>
  <c r="BR155" i="7"/>
  <c r="BS155" i="7"/>
  <c r="BT155" i="7"/>
  <c r="BU155" i="7"/>
  <c r="BV155" i="7"/>
  <c r="BO155" i="7"/>
  <c r="BW155" i="7"/>
  <c r="BP155" i="7"/>
  <c r="BX155" i="7"/>
  <c r="BQ155" i="7"/>
  <c r="BY155" i="7"/>
  <c r="BN155" i="7"/>
  <c r="BR147" i="7"/>
  <c r="BS147" i="7"/>
  <c r="BT147" i="7"/>
  <c r="BU147" i="7"/>
  <c r="BV147" i="7"/>
  <c r="BO147" i="7"/>
  <c r="BW147" i="7"/>
  <c r="BP147" i="7"/>
  <c r="BX147" i="7"/>
  <c r="BQ147" i="7"/>
  <c r="BY147" i="7"/>
  <c r="BN147" i="7"/>
  <c r="BR139" i="7"/>
  <c r="BS139" i="7"/>
  <c r="BT139" i="7"/>
  <c r="BU139" i="7"/>
  <c r="BV139" i="7"/>
  <c r="BO139" i="7"/>
  <c r="BW139" i="7"/>
  <c r="BP139" i="7"/>
  <c r="BX139" i="7"/>
  <c r="BQ139" i="7"/>
  <c r="BY139" i="7"/>
  <c r="BN139" i="7"/>
  <c r="BR131" i="7"/>
  <c r="BS131" i="7"/>
  <c r="BT131" i="7"/>
  <c r="BU131" i="7"/>
  <c r="BV131" i="7"/>
  <c r="BO131" i="7"/>
  <c r="BW131" i="7"/>
  <c r="BP131" i="7"/>
  <c r="BX131" i="7"/>
  <c r="BQ131" i="7"/>
  <c r="BY131" i="7"/>
  <c r="BN131" i="7"/>
  <c r="BP123" i="7"/>
  <c r="BX123" i="7"/>
  <c r="BQ123" i="7"/>
  <c r="BO123" i="7"/>
  <c r="BR123" i="7"/>
  <c r="BS123" i="7"/>
  <c r="BT123" i="7"/>
  <c r="BU123" i="7"/>
  <c r="BV123" i="7"/>
  <c r="BW123" i="7"/>
  <c r="BY123" i="7"/>
  <c r="BN123" i="7"/>
  <c r="BV115" i="7"/>
  <c r="BO115" i="7"/>
  <c r="BW115" i="7"/>
  <c r="BP115" i="7"/>
  <c r="BX115" i="7"/>
  <c r="BQ115" i="7"/>
  <c r="BY115" i="7"/>
  <c r="BR115" i="7"/>
  <c r="BS115" i="7"/>
  <c r="BT115" i="7"/>
  <c r="BU115" i="7"/>
  <c r="BN115" i="7"/>
  <c r="BV107" i="7"/>
  <c r="BO107" i="7"/>
  <c r="BW107" i="7"/>
  <c r="BP107" i="7"/>
  <c r="BX107" i="7"/>
  <c r="BQ107" i="7"/>
  <c r="BY107" i="7"/>
  <c r="BR107" i="7"/>
  <c r="BS107" i="7"/>
  <c r="BT107" i="7"/>
  <c r="BU107" i="7"/>
  <c r="BN107" i="7"/>
  <c r="BV91" i="7"/>
  <c r="BO91" i="7"/>
  <c r="BW91" i="7"/>
  <c r="BP91" i="7"/>
  <c r="BX91" i="7"/>
  <c r="BQ91" i="7"/>
  <c r="BY91" i="7"/>
  <c r="BR91" i="7"/>
  <c r="BS91" i="7"/>
  <c r="BT91" i="7"/>
  <c r="BU91" i="7"/>
  <c r="BN91" i="7"/>
  <c r="BV83" i="7"/>
  <c r="BO83" i="7"/>
  <c r="BW83" i="7"/>
  <c r="BP83" i="7"/>
  <c r="BX83" i="7"/>
  <c r="BQ83" i="7"/>
  <c r="BY83" i="7"/>
  <c r="BR83" i="7"/>
  <c r="BS83" i="7"/>
  <c r="BT83" i="7"/>
  <c r="BU83" i="7"/>
  <c r="BN83" i="7"/>
  <c r="BV75" i="7"/>
  <c r="BO75" i="7"/>
  <c r="BW75" i="7"/>
  <c r="BP75" i="7"/>
  <c r="BX75" i="7"/>
  <c r="BQ75" i="7"/>
  <c r="BY75" i="7"/>
  <c r="BR75" i="7"/>
  <c r="BS75" i="7"/>
  <c r="BT75" i="7"/>
  <c r="BU75" i="7"/>
  <c r="BN75" i="7"/>
  <c r="BQ66" i="7"/>
  <c r="BY66" i="7"/>
  <c r="BR66" i="7"/>
  <c r="BS66" i="7"/>
  <c r="BT66" i="7"/>
  <c r="BU66" i="7"/>
  <c r="BV66" i="7"/>
  <c r="BO66" i="7"/>
  <c r="BW66" i="7"/>
  <c r="BP66" i="7"/>
  <c r="BX66" i="7"/>
  <c r="BN66" i="7"/>
  <c r="BU274" i="7"/>
  <c r="BV274" i="7"/>
  <c r="BO274" i="7"/>
  <c r="BW274" i="7"/>
  <c r="BP274" i="7"/>
  <c r="BX274" i="7"/>
  <c r="BQ274" i="7"/>
  <c r="BY274" i="7"/>
  <c r="BR274" i="7"/>
  <c r="BS274" i="7"/>
  <c r="BN274" i="7"/>
  <c r="BT274" i="7"/>
  <c r="BU266" i="7"/>
  <c r="BV266" i="7"/>
  <c r="BO266" i="7"/>
  <c r="BW266" i="7"/>
  <c r="BP266" i="7"/>
  <c r="BX266" i="7"/>
  <c r="BQ266" i="7"/>
  <c r="BY266" i="7"/>
  <c r="BR266" i="7"/>
  <c r="BS266" i="7"/>
  <c r="BN266" i="7"/>
  <c r="BT266" i="7"/>
  <c r="BU258" i="7"/>
  <c r="BV258" i="7"/>
  <c r="BO258" i="7"/>
  <c r="BW258" i="7"/>
  <c r="BP258" i="7"/>
  <c r="BX258" i="7"/>
  <c r="BQ258" i="7"/>
  <c r="BY258" i="7"/>
  <c r="BR258" i="7"/>
  <c r="BS258" i="7"/>
  <c r="BN258" i="7"/>
  <c r="BT258" i="7"/>
  <c r="BU250" i="7"/>
  <c r="BV250" i="7"/>
  <c r="BO250" i="7"/>
  <c r="BW250" i="7"/>
  <c r="BP250" i="7"/>
  <c r="BX250" i="7"/>
  <c r="BQ250" i="7"/>
  <c r="BY250" i="7"/>
  <c r="BR250" i="7"/>
  <c r="BS250" i="7"/>
  <c r="BN250" i="7"/>
  <c r="BT250" i="7"/>
  <c r="BR242" i="7"/>
  <c r="BS242" i="7"/>
  <c r="BT242" i="7"/>
  <c r="BU242" i="7"/>
  <c r="BV242" i="7"/>
  <c r="BO242" i="7"/>
  <c r="BW242" i="7"/>
  <c r="BP242" i="7"/>
  <c r="BX242" i="7"/>
  <c r="BQ242" i="7"/>
  <c r="BY242" i="7"/>
  <c r="BN242" i="7"/>
  <c r="BR234" i="7"/>
  <c r="BS234" i="7"/>
  <c r="BT234" i="7"/>
  <c r="BU234" i="7"/>
  <c r="BV234" i="7"/>
  <c r="BO234" i="7"/>
  <c r="BW234" i="7"/>
  <c r="BP234" i="7"/>
  <c r="BX234" i="7"/>
  <c r="BQ234" i="7"/>
  <c r="BY234" i="7"/>
  <c r="BN234" i="7"/>
  <c r="BR226" i="7"/>
  <c r="BS226" i="7"/>
  <c r="BT226" i="7"/>
  <c r="BU226" i="7"/>
  <c r="BV226" i="7"/>
  <c r="BO226" i="7"/>
  <c r="BW226" i="7"/>
  <c r="BP226" i="7"/>
  <c r="BX226" i="7"/>
  <c r="BQ226" i="7"/>
  <c r="BY226" i="7"/>
  <c r="BN226" i="7"/>
  <c r="BR218" i="7"/>
  <c r="BS218" i="7"/>
  <c r="BT218" i="7"/>
  <c r="BU218" i="7"/>
  <c r="BV218" i="7"/>
  <c r="BO218" i="7"/>
  <c r="BW218" i="7"/>
  <c r="BP218" i="7"/>
  <c r="BX218" i="7"/>
  <c r="BQ218" i="7"/>
  <c r="BY218" i="7"/>
  <c r="BN218" i="7"/>
  <c r="BR210" i="7"/>
  <c r="BS210" i="7"/>
  <c r="BT210" i="7"/>
  <c r="BU210" i="7"/>
  <c r="BV210" i="7"/>
  <c r="BO210" i="7"/>
  <c r="BW210" i="7"/>
  <c r="BP210" i="7"/>
  <c r="BX210" i="7"/>
  <c r="BQ210" i="7"/>
  <c r="BY210" i="7"/>
  <c r="BN210" i="7"/>
  <c r="BR202" i="7"/>
  <c r="BS202" i="7"/>
  <c r="BT202" i="7"/>
  <c r="BU202" i="7"/>
  <c r="BV202" i="7"/>
  <c r="BO202" i="7"/>
  <c r="BW202" i="7"/>
  <c r="BP202" i="7"/>
  <c r="BX202" i="7"/>
  <c r="BQ202" i="7"/>
  <c r="BY202" i="7"/>
  <c r="BN202" i="7"/>
  <c r="BR194" i="7"/>
  <c r="BS194" i="7"/>
  <c r="BT194" i="7"/>
  <c r="BU194" i="7"/>
  <c r="BV194" i="7"/>
  <c r="BO194" i="7"/>
  <c r="BW194" i="7"/>
  <c r="BP194" i="7"/>
  <c r="BX194" i="7"/>
  <c r="BQ194" i="7"/>
  <c r="BY194" i="7"/>
  <c r="BN194" i="7"/>
  <c r="BR186" i="7"/>
  <c r="BS186" i="7"/>
  <c r="BT186" i="7"/>
  <c r="BU186" i="7"/>
  <c r="BV186" i="7"/>
  <c r="BO186" i="7"/>
  <c r="BW186" i="7"/>
  <c r="BP186" i="7"/>
  <c r="BX186" i="7"/>
  <c r="BQ186" i="7"/>
  <c r="BY186" i="7"/>
  <c r="BN186" i="7"/>
  <c r="BU178" i="7"/>
  <c r="BV178" i="7"/>
  <c r="BO178" i="7"/>
  <c r="BW178" i="7"/>
  <c r="BP178" i="7"/>
  <c r="BX178" i="7"/>
  <c r="BQ178" i="7"/>
  <c r="BY178" i="7"/>
  <c r="BR178" i="7"/>
  <c r="BS178" i="7"/>
  <c r="BT178" i="7"/>
  <c r="BN178" i="7"/>
  <c r="BU170" i="7"/>
  <c r="BV170" i="7"/>
  <c r="BO170" i="7"/>
  <c r="BW170" i="7"/>
  <c r="BP170" i="7"/>
  <c r="BX170" i="7"/>
  <c r="BQ170" i="7"/>
  <c r="BY170" i="7"/>
  <c r="BR170" i="7"/>
  <c r="BS170" i="7"/>
  <c r="BT170" i="7"/>
  <c r="BN170" i="7"/>
  <c r="BU162" i="7"/>
  <c r="BV162" i="7"/>
  <c r="BO162" i="7"/>
  <c r="BW162" i="7"/>
  <c r="BP162" i="7"/>
  <c r="BX162" i="7"/>
  <c r="BQ162" i="7"/>
  <c r="BY162" i="7"/>
  <c r="BR162" i="7"/>
  <c r="BS162" i="7"/>
  <c r="BT162" i="7"/>
  <c r="BN162" i="7"/>
  <c r="BU154" i="7"/>
  <c r="BV154" i="7"/>
  <c r="BO154" i="7"/>
  <c r="BW154" i="7"/>
  <c r="BP154" i="7"/>
  <c r="BX154" i="7"/>
  <c r="BQ154" i="7"/>
  <c r="BY154" i="7"/>
  <c r="BR154" i="7"/>
  <c r="BS154" i="7"/>
  <c r="BT154" i="7"/>
  <c r="BN154" i="7"/>
  <c r="BU146" i="7"/>
  <c r="BV146" i="7"/>
  <c r="BO146" i="7"/>
  <c r="BW146" i="7"/>
  <c r="BP146" i="7"/>
  <c r="BX146" i="7"/>
  <c r="BQ146" i="7"/>
  <c r="BY146" i="7"/>
  <c r="BR146" i="7"/>
  <c r="BS146" i="7"/>
  <c r="BT146" i="7"/>
  <c r="BN146" i="7"/>
  <c r="BU138" i="7"/>
  <c r="BV138" i="7"/>
  <c r="BO138" i="7"/>
  <c r="BW138" i="7"/>
  <c r="BP138" i="7"/>
  <c r="BX138" i="7"/>
  <c r="BQ138" i="7"/>
  <c r="BY138" i="7"/>
  <c r="BR138" i="7"/>
  <c r="BS138" i="7"/>
  <c r="BT138" i="7"/>
  <c r="BN138" i="7"/>
  <c r="BU130" i="7"/>
  <c r="BV130" i="7"/>
  <c r="BO130" i="7"/>
  <c r="BW130" i="7"/>
  <c r="BP130" i="7"/>
  <c r="BX130" i="7"/>
  <c r="BQ130" i="7"/>
  <c r="BY130" i="7"/>
  <c r="BR130" i="7"/>
  <c r="BS130" i="7"/>
  <c r="BT130" i="7"/>
  <c r="BN130" i="7"/>
  <c r="BQ122" i="7"/>
  <c r="BY122" i="7"/>
  <c r="BS122" i="7"/>
  <c r="BT122" i="7"/>
  <c r="BO122" i="7"/>
  <c r="BP122" i="7"/>
  <c r="BX122" i="7"/>
  <c r="BR122" i="7"/>
  <c r="BU122" i="7"/>
  <c r="BV122" i="7"/>
  <c r="BW122" i="7"/>
  <c r="BN122" i="7"/>
  <c r="BQ114" i="7"/>
  <c r="BY114" i="7"/>
  <c r="BR114" i="7"/>
  <c r="BS114" i="7"/>
  <c r="BT114" i="7"/>
  <c r="BU114" i="7"/>
  <c r="BV114" i="7"/>
  <c r="BO114" i="7"/>
  <c r="BW114" i="7"/>
  <c r="BP114" i="7"/>
  <c r="BX114" i="7"/>
  <c r="BN114" i="7"/>
  <c r="BQ106" i="7"/>
  <c r="BY106" i="7"/>
  <c r="BR106" i="7"/>
  <c r="BS106" i="7"/>
  <c r="BT106" i="7"/>
  <c r="BU106" i="7"/>
  <c r="BV106" i="7"/>
  <c r="BO106" i="7"/>
  <c r="BW106" i="7"/>
  <c r="BP106" i="7"/>
  <c r="BX106" i="7"/>
  <c r="BN106" i="7"/>
  <c r="BQ98" i="7"/>
  <c r="BY98" i="7"/>
  <c r="BR98" i="7"/>
  <c r="BS98" i="7"/>
  <c r="BT98" i="7"/>
  <c r="BU98" i="7"/>
  <c r="BV98" i="7"/>
  <c r="BO98" i="7"/>
  <c r="BW98" i="7"/>
  <c r="BP98" i="7"/>
  <c r="BX98" i="7"/>
  <c r="BN98" i="7"/>
  <c r="BQ90" i="7"/>
  <c r="BY90" i="7"/>
  <c r="BR90" i="7"/>
  <c r="BS90" i="7"/>
  <c r="BT90" i="7"/>
  <c r="BU90" i="7"/>
  <c r="BV90" i="7"/>
  <c r="BO90" i="7"/>
  <c r="BW90" i="7"/>
  <c r="BP90" i="7"/>
  <c r="BX90" i="7"/>
  <c r="BN90" i="7"/>
  <c r="BQ82" i="7"/>
  <c r="BY82" i="7"/>
  <c r="BR82" i="7"/>
  <c r="BS82" i="7"/>
  <c r="BT82" i="7"/>
  <c r="BU82" i="7"/>
  <c r="BV82" i="7"/>
  <c r="BO82" i="7"/>
  <c r="BW82" i="7"/>
  <c r="BP82" i="7"/>
  <c r="BX82" i="7"/>
  <c r="BN82" i="7"/>
  <c r="AP280" i="7"/>
  <c r="BM16" i="7"/>
  <c r="BM26" i="7"/>
  <c r="BM36" i="7"/>
  <c r="BM51" i="7"/>
  <c r="BP273" i="7"/>
  <c r="BX273" i="7"/>
  <c r="BQ273" i="7"/>
  <c r="BY273" i="7"/>
  <c r="BR273" i="7"/>
  <c r="BS273" i="7"/>
  <c r="BT273" i="7"/>
  <c r="BU273" i="7"/>
  <c r="BN273" i="7"/>
  <c r="BV273" i="7"/>
  <c r="BO273" i="7"/>
  <c r="BW273" i="7"/>
  <c r="BP265" i="7"/>
  <c r="BX265" i="7"/>
  <c r="BQ265" i="7"/>
  <c r="BY265" i="7"/>
  <c r="BR265" i="7"/>
  <c r="BS265" i="7"/>
  <c r="BT265" i="7"/>
  <c r="BU265" i="7"/>
  <c r="BN265" i="7"/>
  <c r="BV265" i="7"/>
  <c r="BO265" i="7"/>
  <c r="BW265" i="7"/>
  <c r="BP257" i="7"/>
  <c r="BX257" i="7"/>
  <c r="BQ257" i="7"/>
  <c r="BY257" i="7"/>
  <c r="BR257" i="7"/>
  <c r="BS257" i="7"/>
  <c r="BT257" i="7"/>
  <c r="BU257" i="7"/>
  <c r="BN257" i="7"/>
  <c r="BV257" i="7"/>
  <c r="BO257" i="7"/>
  <c r="BW257" i="7"/>
  <c r="BP249" i="7"/>
  <c r="BX249" i="7"/>
  <c r="BQ249" i="7"/>
  <c r="BY249" i="7"/>
  <c r="BR249" i="7"/>
  <c r="BS249" i="7"/>
  <c r="BT249" i="7"/>
  <c r="BU249" i="7"/>
  <c r="BN249" i="7"/>
  <c r="BV249" i="7"/>
  <c r="BO249" i="7"/>
  <c r="BW249" i="7"/>
  <c r="BU241" i="7"/>
  <c r="BV241" i="7"/>
  <c r="BO241" i="7"/>
  <c r="BW241" i="7"/>
  <c r="BP241" i="7"/>
  <c r="BX241" i="7"/>
  <c r="BQ241" i="7"/>
  <c r="BY241" i="7"/>
  <c r="BR241" i="7"/>
  <c r="BS241" i="7"/>
  <c r="BT241" i="7"/>
  <c r="BN241" i="7"/>
  <c r="BU233" i="7"/>
  <c r="BV233" i="7"/>
  <c r="BO233" i="7"/>
  <c r="BW233" i="7"/>
  <c r="BP233" i="7"/>
  <c r="BX233" i="7"/>
  <c r="BQ233" i="7"/>
  <c r="BY233" i="7"/>
  <c r="BR233" i="7"/>
  <c r="BS233" i="7"/>
  <c r="BT233" i="7"/>
  <c r="BN233" i="7"/>
  <c r="BU225" i="7"/>
  <c r="BV225" i="7"/>
  <c r="BO225" i="7"/>
  <c r="BW225" i="7"/>
  <c r="BP225" i="7"/>
  <c r="BX225" i="7"/>
  <c r="BQ225" i="7"/>
  <c r="BY225" i="7"/>
  <c r="BR225" i="7"/>
  <c r="BS225" i="7"/>
  <c r="BT225" i="7"/>
  <c r="BN225" i="7"/>
  <c r="BU217" i="7"/>
  <c r="BV217" i="7"/>
  <c r="BO217" i="7"/>
  <c r="BW217" i="7"/>
  <c r="BP217" i="7"/>
  <c r="BX217" i="7"/>
  <c r="BQ217" i="7"/>
  <c r="BY217" i="7"/>
  <c r="BR217" i="7"/>
  <c r="BS217" i="7"/>
  <c r="BT217" i="7"/>
  <c r="BN217" i="7"/>
  <c r="BU209" i="7"/>
  <c r="BV209" i="7"/>
  <c r="BO209" i="7"/>
  <c r="BW209" i="7"/>
  <c r="BP209" i="7"/>
  <c r="BX209" i="7"/>
  <c r="BQ209" i="7"/>
  <c r="BY209" i="7"/>
  <c r="BR209" i="7"/>
  <c r="BS209" i="7"/>
  <c r="BT209" i="7"/>
  <c r="BN209" i="7"/>
  <c r="BU201" i="7"/>
  <c r="BV201" i="7"/>
  <c r="BO201" i="7"/>
  <c r="BW201" i="7"/>
  <c r="BP201" i="7"/>
  <c r="BX201" i="7"/>
  <c r="BQ201" i="7"/>
  <c r="BY201" i="7"/>
  <c r="BR201" i="7"/>
  <c r="BS201" i="7"/>
  <c r="BT201" i="7"/>
  <c r="BN201" i="7"/>
  <c r="BU193" i="7"/>
  <c r="BV193" i="7"/>
  <c r="BO193" i="7"/>
  <c r="BW193" i="7"/>
  <c r="BP193" i="7"/>
  <c r="BX193" i="7"/>
  <c r="BQ193" i="7"/>
  <c r="BY193" i="7"/>
  <c r="BR193" i="7"/>
  <c r="BS193" i="7"/>
  <c r="BT193" i="7"/>
  <c r="BN193" i="7"/>
  <c r="BR185" i="7"/>
  <c r="BO185" i="7"/>
  <c r="BU185" i="7"/>
  <c r="BV185" i="7"/>
  <c r="BW185" i="7"/>
  <c r="BX185" i="7"/>
  <c r="BP185" i="7"/>
  <c r="BY185" i="7"/>
  <c r="BQ185" i="7"/>
  <c r="BS185" i="7"/>
  <c r="BT185" i="7"/>
  <c r="BN185" i="7"/>
  <c r="BP177" i="7"/>
  <c r="BX177" i="7"/>
  <c r="BQ177" i="7"/>
  <c r="BY177" i="7"/>
  <c r="BR177" i="7"/>
  <c r="BS177" i="7"/>
  <c r="BT177" i="7"/>
  <c r="BU177" i="7"/>
  <c r="BV177" i="7"/>
  <c r="BO177" i="7"/>
  <c r="BW177" i="7"/>
  <c r="BN177" i="7"/>
  <c r="BP169" i="7"/>
  <c r="BX169" i="7"/>
  <c r="BQ169" i="7"/>
  <c r="BY169" i="7"/>
  <c r="BR169" i="7"/>
  <c r="BS169" i="7"/>
  <c r="BT169" i="7"/>
  <c r="BU169" i="7"/>
  <c r="BV169" i="7"/>
  <c r="BO169" i="7"/>
  <c r="BW169" i="7"/>
  <c r="BN169" i="7"/>
  <c r="BP161" i="7"/>
  <c r="BX161" i="7"/>
  <c r="BQ161" i="7"/>
  <c r="BY161" i="7"/>
  <c r="BR161" i="7"/>
  <c r="BS161" i="7"/>
  <c r="BT161" i="7"/>
  <c r="BU161" i="7"/>
  <c r="BV161" i="7"/>
  <c r="BO161" i="7"/>
  <c r="BW161" i="7"/>
  <c r="BN161" i="7"/>
  <c r="BP153" i="7"/>
  <c r="BX153" i="7"/>
  <c r="BQ153" i="7"/>
  <c r="BY153" i="7"/>
  <c r="BR153" i="7"/>
  <c r="BS153" i="7"/>
  <c r="BT153" i="7"/>
  <c r="BU153" i="7"/>
  <c r="BV153" i="7"/>
  <c r="BO153" i="7"/>
  <c r="BW153" i="7"/>
  <c r="BN153" i="7"/>
  <c r="BP145" i="7"/>
  <c r="BX145" i="7"/>
  <c r="BQ145" i="7"/>
  <c r="BY145" i="7"/>
  <c r="BR145" i="7"/>
  <c r="BS145" i="7"/>
  <c r="BT145" i="7"/>
  <c r="BU145" i="7"/>
  <c r="BV145" i="7"/>
  <c r="BO145" i="7"/>
  <c r="BW145" i="7"/>
  <c r="BN145" i="7"/>
  <c r="BP137" i="7"/>
  <c r="BX137" i="7"/>
  <c r="BQ137" i="7"/>
  <c r="BY137" i="7"/>
  <c r="BR137" i="7"/>
  <c r="BS137" i="7"/>
  <c r="BT137" i="7"/>
  <c r="BU137" i="7"/>
  <c r="BV137" i="7"/>
  <c r="BO137" i="7"/>
  <c r="BW137" i="7"/>
  <c r="BN137" i="7"/>
  <c r="BT121" i="7"/>
  <c r="BU121" i="7"/>
  <c r="BV121" i="7"/>
  <c r="BO121" i="7"/>
  <c r="BW121" i="7"/>
  <c r="BP121" i="7"/>
  <c r="BX121" i="7"/>
  <c r="BR121" i="7"/>
  <c r="BS121" i="7"/>
  <c r="BQ121" i="7"/>
  <c r="BY121" i="7"/>
  <c r="BN121" i="7"/>
  <c r="BT113" i="7"/>
  <c r="BU113" i="7"/>
  <c r="BV113" i="7"/>
  <c r="BO113" i="7"/>
  <c r="BW113" i="7"/>
  <c r="BP113" i="7"/>
  <c r="BX113" i="7"/>
  <c r="BQ113" i="7"/>
  <c r="BY113" i="7"/>
  <c r="BR113" i="7"/>
  <c r="BS113" i="7"/>
  <c r="BN113" i="7"/>
  <c r="BT105" i="7"/>
  <c r="BU105" i="7"/>
  <c r="BV105" i="7"/>
  <c r="BO105" i="7"/>
  <c r="BW105" i="7"/>
  <c r="BP105" i="7"/>
  <c r="BX105" i="7"/>
  <c r="BQ105" i="7"/>
  <c r="BY105" i="7"/>
  <c r="BR105" i="7"/>
  <c r="BS105" i="7"/>
  <c r="BN105" i="7"/>
  <c r="BT97" i="7"/>
  <c r="BU97" i="7"/>
  <c r="BV97" i="7"/>
  <c r="BO97" i="7"/>
  <c r="BW97" i="7"/>
  <c r="BP97" i="7"/>
  <c r="BX97" i="7"/>
  <c r="BQ97" i="7"/>
  <c r="BY97" i="7"/>
  <c r="BR97" i="7"/>
  <c r="BS97" i="7"/>
  <c r="BN97" i="7"/>
  <c r="BT89" i="7"/>
  <c r="BU89" i="7"/>
  <c r="BV89" i="7"/>
  <c r="BO89" i="7"/>
  <c r="BW89" i="7"/>
  <c r="BP89" i="7"/>
  <c r="BX89" i="7"/>
  <c r="BQ89" i="7"/>
  <c r="BY89" i="7"/>
  <c r="BR89" i="7"/>
  <c r="BS89" i="7"/>
  <c r="BN89" i="7"/>
  <c r="BT81" i="7"/>
  <c r="BU81" i="7"/>
  <c r="BV81" i="7"/>
  <c r="BO81" i="7"/>
  <c r="BW81" i="7"/>
  <c r="BP81" i="7"/>
  <c r="BX81" i="7"/>
  <c r="BQ81" i="7"/>
  <c r="BY81" i="7"/>
  <c r="BR81" i="7"/>
  <c r="BS81" i="7"/>
  <c r="BN81" i="7"/>
  <c r="BT73" i="7"/>
  <c r="BU73" i="7"/>
  <c r="BV73" i="7"/>
  <c r="BO73" i="7"/>
  <c r="BW73" i="7"/>
  <c r="BP73" i="7"/>
  <c r="BX73" i="7"/>
  <c r="BQ73" i="7"/>
  <c r="BY73" i="7"/>
  <c r="BR73" i="7"/>
  <c r="BS73" i="7"/>
  <c r="BN73" i="7"/>
  <c r="BI6" i="7"/>
  <c r="BI280" i="7" s="1"/>
  <c r="BS272" i="7"/>
  <c r="BT272" i="7"/>
  <c r="BU272" i="7"/>
  <c r="BV272" i="7"/>
  <c r="BO272" i="7"/>
  <c r="BW272" i="7"/>
  <c r="BN272" i="7"/>
  <c r="BP272" i="7"/>
  <c r="BX272" i="7"/>
  <c r="BQ272" i="7"/>
  <c r="BY272" i="7"/>
  <c r="BR272" i="7"/>
  <c r="BS264" i="7"/>
  <c r="BT264" i="7"/>
  <c r="BU264" i="7"/>
  <c r="BV264" i="7"/>
  <c r="BO264" i="7"/>
  <c r="BW264" i="7"/>
  <c r="BN264" i="7"/>
  <c r="BP264" i="7"/>
  <c r="BX264" i="7"/>
  <c r="BQ264" i="7"/>
  <c r="BY264" i="7"/>
  <c r="BR264" i="7"/>
  <c r="BS256" i="7"/>
  <c r="BT256" i="7"/>
  <c r="BU256" i="7"/>
  <c r="BV256" i="7"/>
  <c r="BO256" i="7"/>
  <c r="BW256" i="7"/>
  <c r="BN256" i="7"/>
  <c r="BP256" i="7"/>
  <c r="BX256" i="7"/>
  <c r="BQ256" i="7"/>
  <c r="BY256" i="7"/>
  <c r="BR256" i="7"/>
  <c r="BS248" i="7"/>
  <c r="BT248" i="7"/>
  <c r="BU248" i="7"/>
  <c r="BV248" i="7"/>
  <c r="BO248" i="7"/>
  <c r="BW248" i="7"/>
  <c r="BN248" i="7"/>
  <c r="BP248" i="7"/>
  <c r="BX248" i="7"/>
  <c r="BQ248" i="7"/>
  <c r="BY248" i="7"/>
  <c r="BR248" i="7"/>
  <c r="BP240" i="7"/>
  <c r="BX240" i="7"/>
  <c r="BQ240" i="7"/>
  <c r="BY240" i="7"/>
  <c r="BR240" i="7"/>
  <c r="BS240" i="7"/>
  <c r="BT240" i="7"/>
  <c r="BU240" i="7"/>
  <c r="BV240" i="7"/>
  <c r="BO240" i="7"/>
  <c r="BW240" i="7"/>
  <c r="BN240" i="7"/>
  <c r="BP232" i="7"/>
  <c r="BX232" i="7"/>
  <c r="BQ232" i="7"/>
  <c r="BY232" i="7"/>
  <c r="BR232" i="7"/>
  <c r="BS232" i="7"/>
  <c r="BT232" i="7"/>
  <c r="BU232" i="7"/>
  <c r="BV232" i="7"/>
  <c r="BO232" i="7"/>
  <c r="BW232" i="7"/>
  <c r="BN232" i="7"/>
  <c r="BP224" i="7"/>
  <c r="BX224" i="7"/>
  <c r="BQ224" i="7"/>
  <c r="BY224" i="7"/>
  <c r="BR224" i="7"/>
  <c r="BS224" i="7"/>
  <c r="BT224" i="7"/>
  <c r="BU224" i="7"/>
  <c r="BV224" i="7"/>
  <c r="BO224" i="7"/>
  <c r="BW224" i="7"/>
  <c r="BN224" i="7"/>
  <c r="BP216" i="7"/>
  <c r="BX216" i="7"/>
  <c r="BQ216" i="7"/>
  <c r="BY216" i="7"/>
  <c r="BR216" i="7"/>
  <c r="BS216" i="7"/>
  <c r="BT216" i="7"/>
  <c r="BU216" i="7"/>
  <c r="BV216" i="7"/>
  <c r="BO216" i="7"/>
  <c r="BW216" i="7"/>
  <c r="BN216" i="7"/>
  <c r="BP208" i="7"/>
  <c r="BX208" i="7"/>
  <c r="BQ208" i="7"/>
  <c r="BY208" i="7"/>
  <c r="BR208" i="7"/>
  <c r="BS208" i="7"/>
  <c r="BT208" i="7"/>
  <c r="BU208" i="7"/>
  <c r="BV208" i="7"/>
  <c r="BO208" i="7"/>
  <c r="BW208" i="7"/>
  <c r="BN208" i="7"/>
  <c r="BP200" i="7"/>
  <c r="BX200" i="7"/>
  <c r="BQ200" i="7"/>
  <c r="BY200" i="7"/>
  <c r="BR200" i="7"/>
  <c r="BS200" i="7"/>
  <c r="BT200" i="7"/>
  <c r="BU200" i="7"/>
  <c r="BV200" i="7"/>
  <c r="BO200" i="7"/>
  <c r="BW200" i="7"/>
  <c r="BN200" i="7"/>
  <c r="BP192" i="7"/>
  <c r="BX192" i="7"/>
  <c r="BQ192" i="7"/>
  <c r="BY192" i="7"/>
  <c r="BR192" i="7"/>
  <c r="BS192" i="7"/>
  <c r="BT192" i="7"/>
  <c r="BU192" i="7"/>
  <c r="BV192" i="7"/>
  <c r="BO192" i="7"/>
  <c r="BW192" i="7"/>
  <c r="BN192" i="7"/>
  <c r="BS184" i="7"/>
  <c r="BU184" i="7"/>
  <c r="BV184" i="7"/>
  <c r="BQ184" i="7"/>
  <c r="BR184" i="7"/>
  <c r="BT184" i="7"/>
  <c r="BW184" i="7"/>
  <c r="BX184" i="7"/>
  <c r="BY184" i="7"/>
  <c r="BO184" i="7"/>
  <c r="BP184" i="7"/>
  <c r="BN184" i="7"/>
  <c r="BS176" i="7"/>
  <c r="BT176" i="7"/>
  <c r="BU176" i="7"/>
  <c r="BV176" i="7"/>
  <c r="BO176" i="7"/>
  <c r="BW176" i="7"/>
  <c r="BP176" i="7"/>
  <c r="BX176" i="7"/>
  <c r="BQ176" i="7"/>
  <c r="BY176" i="7"/>
  <c r="BR176" i="7"/>
  <c r="BN176" i="7"/>
  <c r="BS168" i="7"/>
  <c r="BT168" i="7"/>
  <c r="BU168" i="7"/>
  <c r="BV168" i="7"/>
  <c r="BO168" i="7"/>
  <c r="BW168" i="7"/>
  <c r="BP168" i="7"/>
  <c r="BX168" i="7"/>
  <c r="BQ168" i="7"/>
  <c r="BY168" i="7"/>
  <c r="BR168" i="7"/>
  <c r="BN168" i="7"/>
  <c r="BS160" i="7"/>
  <c r="BT160" i="7"/>
  <c r="BU160" i="7"/>
  <c r="BV160" i="7"/>
  <c r="BO160" i="7"/>
  <c r="BW160" i="7"/>
  <c r="BP160" i="7"/>
  <c r="BX160" i="7"/>
  <c r="BQ160" i="7"/>
  <c r="BY160" i="7"/>
  <c r="BR160" i="7"/>
  <c r="BN160" i="7"/>
  <c r="BS152" i="7"/>
  <c r="BT152" i="7"/>
  <c r="BU152" i="7"/>
  <c r="BV152" i="7"/>
  <c r="BO152" i="7"/>
  <c r="BW152" i="7"/>
  <c r="BP152" i="7"/>
  <c r="BX152" i="7"/>
  <c r="BQ152" i="7"/>
  <c r="BY152" i="7"/>
  <c r="BR152" i="7"/>
  <c r="BN152" i="7"/>
  <c r="BS144" i="7"/>
  <c r="BT144" i="7"/>
  <c r="BU144" i="7"/>
  <c r="BV144" i="7"/>
  <c r="BO144" i="7"/>
  <c r="BW144" i="7"/>
  <c r="BP144" i="7"/>
  <c r="BX144" i="7"/>
  <c r="BQ144" i="7"/>
  <c r="BY144" i="7"/>
  <c r="BR144" i="7"/>
  <c r="BN144" i="7"/>
  <c r="BS136" i="7"/>
  <c r="BT136" i="7"/>
  <c r="BU136" i="7"/>
  <c r="BV136" i="7"/>
  <c r="BO136" i="7"/>
  <c r="BW136" i="7"/>
  <c r="BP136" i="7"/>
  <c r="BX136" i="7"/>
  <c r="BQ136" i="7"/>
  <c r="BY136" i="7"/>
  <c r="BR136" i="7"/>
  <c r="BN136" i="7"/>
  <c r="BS128" i="7"/>
  <c r="BT128" i="7"/>
  <c r="BU128" i="7"/>
  <c r="BV128" i="7"/>
  <c r="BO128" i="7"/>
  <c r="BW128" i="7"/>
  <c r="BP128" i="7"/>
  <c r="BX128" i="7"/>
  <c r="BQ128" i="7"/>
  <c r="BY128" i="7"/>
  <c r="BR128" i="7"/>
  <c r="BN128" i="7"/>
  <c r="BO120" i="7"/>
  <c r="BW120" i="7"/>
  <c r="BP120" i="7"/>
  <c r="BX120" i="7"/>
  <c r="BQ120" i="7"/>
  <c r="BY120" i="7"/>
  <c r="BR120" i="7"/>
  <c r="BS120" i="7"/>
  <c r="BT120" i="7"/>
  <c r="BU120" i="7"/>
  <c r="BV120" i="7"/>
  <c r="BN120" i="7"/>
  <c r="BO112" i="7"/>
  <c r="BW112" i="7"/>
  <c r="BP112" i="7"/>
  <c r="BX112" i="7"/>
  <c r="BQ112" i="7"/>
  <c r="BY112" i="7"/>
  <c r="BR112" i="7"/>
  <c r="BS112" i="7"/>
  <c r="BT112" i="7"/>
  <c r="BU112" i="7"/>
  <c r="BV112" i="7"/>
  <c r="BN112" i="7"/>
  <c r="BO104" i="7"/>
  <c r="BW104" i="7"/>
  <c r="BP104" i="7"/>
  <c r="BX104" i="7"/>
  <c r="BQ104" i="7"/>
  <c r="BY104" i="7"/>
  <c r="BR104" i="7"/>
  <c r="BS104" i="7"/>
  <c r="BT104" i="7"/>
  <c r="BU104" i="7"/>
  <c r="BV104" i="7"/>
  <c r="BN104" i="7"/>
  <c r="BO96" i="7"/>
  <c r="BW96" i="7"/>
  <c r="BP96" i="7"/>
  <c r="BX96" i="7"/>
  <c r="BQ96" i="7"/>
  <c r="BY96" i="7"/>
  <c r="BR96" i="7"/>
  <c r="BS96" i="7"/>
  <c r="BT96" i="7"/>
  <c r="BU96" i="7"/>
  <c r="BV96" i="7"/>
  <c r="BN96" i="7"/>
  <c r="BO88" i="7"/>
  <c r="BW88" i="7"/>
  <c r="BP88" i="7"/>
  <c r="BX88" i="7"/>
  <c r="BQ88" i="7"/>
  <c r="BY88" i="7"/>
  <c r="BR88" i="7"/>
  <c r="BS88" i="7"/>
  <c r="BT88" i="7"/>
  <c r="BU88" i="7"/>
  <c r="BV88" i="7"/>
  <c r="BN88" i="7"/>
  <c r="BO80" i="7"/>
  <c r="BW80" i="7"/>
  <c r="BP80" i="7"/>
  <c r="BX80" i="7"/>
  <c r="BQ80" i="7"/>
  <c r="BY80" i="7"/>
  <c r="BR80" i="7"/>
  <c r="BS80" i="7"/>
  <c r="BT80" i="7"/>
  <c r="BU80" i="7"/>
  <c r="BV80" i="7"/>
  <c r="BN80" i="7"/>
  <c r="BK6" i="7"/>
  <c r="BK280" i="7" s="1"/>
  <c r="BV271" i="7"/>
  <c r="BO271" i="7"/>
  <c r="BW271" i="7"/>
  <c r="BP271" i="7"/>
  <c r="BX271" i="7"/>
  <c r="BQ271" i="7"/>
  <c r="BY271" i="7"/>
  <c r="BN271" i="7"/>
  <c r="BR271" i="7"/>
  <c r="BS271" i="7"/>
  <c r="BT271" i="7"/>
  <c r="BU271" i="7"/>
  <c r="BV263" i="7"/>
  <c r="BO263" i="7"/>
  <c r="BW263" i="7"/>
  <c r="BP263" i="7"/>
  <c r="BX263" i="7"/>
  <c r="BQ263" i="7"/>
  <c r="BY263" i="7"/>
  <c r="BN263" i="7"/>
  <c r="BR263" i="7"/>
  <c r="BS263" i="7"/>
  <c r="BT263" i="7"/>
  <c r="BU263" i="7"/>
  <c r="BV255" i="7"/>
  <c r="BO255" i="7"/>
  <c r="BW255" i="7"/>
  <c r="BP255" i="7"/>
  <c r="BX255" i="7"/>
  <c r="BQ255" i="7"/>
  <c r="BY255" i="7"/>
  <c r="BN255" i="7"/>
  <c r="BR255" i="7"/>
  <c r="BS255" i="7"/>
  <c r="BT255" i="7"/>
  <c r="BU255" i="7"/>
  <c r="BS247" i="7"/>
  <c r="BU247" i="7"/>
  <c r="BV247" i="7"/>
  <c r="BO247" i="7"/>
  <c r="BQ247" i="7"/>
  <c r="BR247" i="7"/>
  <c r="BT247" i="7"/>
  <c r="BW247" i="7"/>
  <c r="BX247" i="7"/>
  <c r="BY247" i="7"/>
  <c r="BN247" i="7"/>
  <c r="BP247" i="7"/>
  <c r="BS239" i="7"/>
  <c r="BT239" i="7"/>
  <c r="BU239" i="7"/>
  <c r="BV239" i="7"/>
  <c r="BO239" i="7"/>
  <c r="BW239" i="7"/>
  <c r="BP239" i="7"/>
  <c r="BX239" i="7"/>
  <c r="BQ239" i="7"/>
  <c r="BY239" i="7"/>
  <c r="BR239" i="7"/>
  <c r="BN239" i="7"/>
  <c r="BS231" i="7"/>
  <c r="BT231" i="7"/>
  <c r="BU231" i="7"/>
  <c r="BV231" i="7"/>
  <c r="BO231" i="7"/>
  <c r="BW231" i="7"/>
  <c r="BP231" i="7"/>
  <c r="BX231" i="7"/>
  <c r="BQ231" i="7"/>
  <c r="BY231" i="7"/>
  <c r="BR231" i="7"/>
  <c r="BN231" i="7"/>
  <c r="BS223" i="7"/>
  <c r="BT223" i="7"/>
  <c r="BU223" i="7"/>
  <c r="BV223" i="7"/>
  <c r="BO223" i="7"/>
  <c r="BW223" i="7"/>
  <c r="BP223" i="7"/>
  <c r="BX223" i="7"/>
  <c r="BQ223" i="7"/>
  <c r="BY223" i="7"/>
  <c r="BR223" i="7"/>
  <c r="BN223" i="7"/>
  <c r="BS215" i="7"/>
  <c r="BT215" i="7"/>
  <c r="BU215" i="7"/>
  <c r="BV215" i="7"/>
  <c r="BO215" i="7"/>
  <c r="BW215" i="7"/>
  <c r="BP215" i="7"/>
  <c r="BX215" i="7"/>
  <c r="BQ215" i="7"/>
  <c r="BY215" i="7"/>
  <c r="BR215" i="7"/>
  <c r="BN215" i="7"/>
  <c r="BS207" i="7"/>
  <c r="BT207" i="7"/>
  <c r="BU207" i="7"/>
  <c r="BV207" i="7"/>
  <c r="BO207" i="7"/>
  <c r="BW207" i="7"/>
  <c r="BP207" i="7"/>
  <c r="BX207" i="7"/>
  <c r="BQ207" i="7"/>
  <c r="BY207" i="7"/>
  <c r="BR207" i="7"/>
  <c r="BN207" i="7"/>
  <c r="BS199" i="7"/>
  <c r="BT199" i="7"/>
  <c r="BU199" i="7"/>
  <c r="BV199" i="7"/>
  <c r="BO199" i="7"/>
  <c r="BW199" i="7"/>
  <c r="BP199" i="7"/>
  <c r="BX199" i="7"/>
  <c r="BQ199" i="7"/>
  <c r="BY199" i="7"/>
  <c r="BR199" i="7"/>
  <c r="BN199" i="7"/>
  <c r="BS191" i="7"/>
  <c r="BT191" i="7"/>
  <c r="BU191" i="7"/>
  <c r="BV191" i="7"/>
  <c r="BO191" i="7"/>
  <c r="BW191" i="7"/>
  <c r="BP191" i="7"/>
  <c r="BX191" i="7"/>
  <c r="BQ191" i="7"/>
  <c r="BY191" i="7"/>
  <c r="BR191" i="7"/>
  <c r="BN191" i="7"/>
  <c r="BV183" i="7"/>
  <c r="BO183" i="7"/>
  <c r="BP183" i="7"/>
  <c r="BX183" i="7"/>
  <c r="BQ183" i="7"/>
  <c r="BY183" i="7"/>
  <c r="BR183" i="7"/>
  <c r="BT183" i="7"/>
  <c r="BU183" i="7"/>
  <c r="BS183" i="7"/>
  <c r="BW183" i="7"/>
  <c r="BN183" i="7"/>
  <c r="BV175" i="7"/>
  <c r="BO175" i="7"/>
  <c r="BW175" i="7"/>
  <c r="BP175" i="7"/>
  <c r="BX175" i="7"/>
  <c r="BQ175" i="7"/>
  <c r="BY175" i="7"/>
  <c r="BR175" i="7"/>
  <c r="BS175" i="7"/>
  <c r="BT175" i="7"/>
  <c r="BU175" i="7"/>
  <c r="BN175" i="7"/>
  <c r="BV167" i="7"/>
  <c r="BO167" i="7"/>
  <c r="BW167" i="7"/>
  <c r="BP167" i="7"/>
  <c r="BX167" i="7"/>
  <c r="BQ167" i="7"/>
  <c r="BY167" i="7"/>
  <c r="BR167" i="7"/>
  <c r="BS167" i="7"/>
  <c r="BT167" i="7"/>
  <c r="BU167" i="7"/>
  <c r="BN167" i="7"/>
  <c r="BV159" i="7"/>
  <c r="BO159" i="7"/>
  <c r="BW159" i="7"/>
  <c r="BP159" i="7"/>
  <c r="BX159" i="7"/>
  <c r="BQ159" i="7"/>
  <c r="BY159" i="7"/>
  <c r="BR159" i="7"/>
  <c r="BS159" i="7"/>
  <c r="BT159" i="7"/>
  <c r="BU159" i="7"/>
  <c r="BN159" i="7"/>
  <c r="BV151" i="7"/>
  <c r="BO151" i="7"/>
  <c r="BW151" i="7"/>
  <c r="BP151" i="7"/>
  <c r="BX151" i="7"/>
  <c r="BQ151" i="7"/>
  <c r="BY151" i="7"/>
  <c r="BR151" i="7"/>
  <c r="BS151" i="7"/>
  <c r="BT151" i="7"/>
  <c r="BU151" i="7"/>
  <c r="BN151" i="7"/>
  <c r="BV143" i="7"/>
  <c r="BO143" i="7"/>
  <c r="BW143" i="7"/>
  <c r="BP143" i="7"/>
  <c r="BX143" i="7"/>
  <c r="BQ143" i="7"/>
  <c r="BY143" i="7"/>
  <c r="BR143" i="7"/>
  <c r="BS143" i="7"/>
  <c r="BT143" i="7"/>
  <c r="BU143" i="7"/>
  <c r="BN143" i="7"/>
  <c r="BV135" i="7"/>
  <c r="BO135" i="7"/>
  <c r="BW135" i="7"/>
  <c r="BP135" i="7"/>
  <c r="BX135" i="7"/>
  <c r="BQ135" i="7"/>
  <c r="BY135" i="7"/>
  <c r="BR135" i="7"/>
  <c r="BS135" i="7"/>
  <c r="BT135" i="7"/>
  <c r="BU135" i="7"/>
  <c r="BN135" i="7"/>
  <c r="BV127" i="7"/>
  <c r="BO127" i="7"/>
  <c r="BW127" i="7"/>
  <c r="BP127" i="7"/>
  <c r="BX127" i="7"/>
  <c r="BQ127" i="7"/>
  <c r="BY127" i="7"/>
  <c r="BR127" i="7"/>
  <c r="BS127" i="7"/>
  <c r="BT127" i="7"/>
  <c r="BU127" i="7"/>
  <c r="BN127" i="7"/>
  <c r="BR119" i="7"/>
  <c r="BS119" i="7"/>
  <c r="BT119" i="7"/>
  <c r="BU119" i="7"/>
  <c r="BV119" i="7"/>
  <c r="BO119" i="7"/>
  <c r="BW119" i="7"/>
  <c r="BP119" i="7"/>
  <c r="BX119" i="7"/>
  <c r="BQ119" i="7"/>
  <c r="BY119" i="7"/>
  <c r="BN119" i="7"/>
  <c r="BR111" i="7"/>
  <c r="BS111" i="7"/>
  <c r="BT111" i="7"/>
  <c r="BU111" i="7"/>
  <c r="BV111" i="7"/>
  <c r="BO111" i="7"/>
  <c r="BW111" i="7"/>
  <c r="BP111" i="7"/>
  <c r="BX111" i="7"/>
  <c r="BQ111" i="7"/>
  <c r="BY111" i="7"/>
  <c r="BN111" i="7"/>
  <c r="BR103" i="7"/>
  <c r="BS103" i="7"/>
  <c r="BT103" i="7"/>
  <c r="BU103" i="7"/>
  <c r="BV103" i="7"/>
  <c r="BO103" i="7"/>
  <c r="BW103" i="7"/>
  <c r="BP103" i="7"/>
  <c r="BX103" i="7"/>
  <c r="BQ103" i="7"/>
  <c r="BY103" i="7"/>
  <c r="BN103" i="7"/>
  <c r="BR95" i="7"/>
  <c r="BS95" i="7"/>
  <c r="BT95" i="7"/>
  <c r="BU95" i="7"/>
  <c r="BV95" i="7"/>
  <c r="BO95" i="7"/>
  <c r="BW95" i="7"/>
  <c r="BP95" i="7"/>
  <c r="BX95" i="7"/>
  <c r="BQ95" i="7"/>
  <c r="BY95" i="7"/>
  <c r="BN95" i="7"/>
  <c r="BR87" i="7"/>
  <c r="BS87" i="7"/>
  <c r="BT87" i="7"/>
  <c r="BU87" i="7"/>
  <c r="BV87" i="7"/>
  <c r="BO87" i="7"/>
  <c r="BW87" i="7"/>
  <c r="BP87" i="7"/>
  <c r="BX87" i="7"/>
  <c r="BQ87" i="7"/>
  <c r="BY87" i="7"/>
  <c r="BN87" i="7"/>
  <c r="BR79" i="7"/>
  <c r="BS79" i="7"/>
  <c r="BT79" i="7"/>
  <c r="BU79" i="7"/>
  <c r="BV79" i="7"/>
  <c r="BO79" i="7"/>
  <c r="BW79" i="7"/>
  <c r="BP79" i="7"/>
  <c r="BX79" i="7"/>
  <c r="BQ79" i="7"/>
  <c r="BY79" i="7"/>
  <c r="BN79" i="7"/>
  <c r="BU70" i="7"/>
  <c r="BV70" i="7"/>
  <c r="BO70" i="7"/>
  <c r="BW70" i="7"/>
  <c r="BP70" i="7"/>
  <c r="BX70" i="7"/>
  <c r="BQ70" i="7"/>
  <c r="BY70" i="7"/>
  <c r="BR70" i="7"/>
  <c r="BS70" i="7"/>
  <c r="BT70" i="7"/>
  <c r="BN70" i="7"/>
  <c r="BQ62" i="7"/>
  <c r="BY62" i="7"/>
  <c r="BS62" i="7"/>
  <c r="BT62" i="7"/>
  <c r="BO62" i="7"/>
  <c r="BP62" i="7"/>
  <c r="BX62" i="7"/>
  <c r="BW62" i="7"/>
  <c r="BR62" i="7"/>
  <c r="BU62" i="7"/>
  <c r="BV62" i="7"/>
  <c r="BN62" i="7"/>
  <c r="BD280" i="7"/>
  <c r="AT280" i="7"/>
  <c r="BL6" i="7"/>
  <c r="BL280" i="7" s="1"/>
  <c r="BQ278" i="7"/>
  <c r="BY278" i="7"/>
  <c r="BR278" i="7"/>
  <c r="BS278" i="7"/>
  <c r="BN278" i="7"/>
  <c r="BT278" i="7"/>
  <c r="BU278" i="7"/>
  <c r="BV278" i="7"/>
  <c r="BO278" i="7"/>
  <c r="BW278" i="7"/>
  <c r="BP278" i="7"/>
  <c r="BX278" i="7"/>
  <c r="BQ270" i="7"/>
  <c r="BY270" i="7"/>
  <c r="BR270" i="7"/>
  <c r="BS270" i="7"/>
  <c r="BN270" i="7"/>
  <c r="BT270" i="7"/>
  <c r="BU270" i="7"/>
  <c r="BV270" i="7"/>
  <c r="BO270" i="7"/>
  <c r="BW270" i="7"/>
  <c r="BP270" i="7"/>
  <c r="BX270" i="7"/>
  <c r="BQ262" i="7"/>
  <c r="BY262" i="7"/>
  <c r="BR262" i="7"/>
  <c r="BS262" i="7"/>
  <c r="BN262" i="7"/>
  <c r="BT262" i="7"/>
  <c r="BU262" i="7"/>
  <c r="BV262" i="7"/>
  <c r="BO262" i="7"/>
  <c r="BW262" i="7"/>
  <c r="BP262" i="7"/>
  <c r="BX262" i="7"/>
  <c r="BQ254" i="7"/>
  <c r="BY254" i="7"/>
  <c r="BR254" i="7"/>
  <c r="BS254" i="7"/>
  <c r="BN254" i="7"/>
  <c r="BT254" i="7"/>
  <c r="BU254" i="7"/>
  <c r="BV254" i="7"/>
  <c r="BO254" i="7"/>
  <c r="BW254" i="7"/>
  <c r="BP254" i="7"/>
  <c r="BX254" i="7"/>
  <c r="BV246" i="7"/>
  <c r="BO246" i="7"/>
  <c r="BP246" i="7"/>
  <c r="BX246" i="7"/>
  <c r="BQ246" i="7"/>
  <c r="BY246" i="7"/>
  <c r="BR246" i="7"/>
  <c r="BT246" i="7"/>
  <c r="BU246" i="7"/>
  <c r="BN246" i="7"/>
  <c r="BS246" i="7"/>
  <c r="BW246" i="7"/>
  <c r="BV238" i="7"/>
  <c r="BO238" i="7"/>
  <c r="BW238" i="7"/>
  <c r="BP238" i="7"/>
  <c r="BX238" i="7"/>
  <c r="BQ238" i="7"/>
  <c r="BY238" i="7"/>
  <c r="BR238" i="7"/>
  <c r="BS238" i="7"/>
  <c r="BT238" i="7"/>
  <c r="BU238" i="7"/>
  <c r="BN238" i="7"/>
  <c r="BV230" i="7"/>
  <c r="BO230" i="7"/>
  <c r="BW230" i="7"/>
  <c r="BP230" i="7"/>
  <c r="BX230" i="7"/>
  <c r="BQ230" i="7"/>
  <c r="BY230" i="7"/>
  <c r="BR230" i="7"/>
  <c r="BS230" i="7"/>
  <c r="BT230" i="7"/>
  <c r="BU230" i="7"/>
  <c r="BN230" i="7"/>
  <c r="BV222" i="7"/>
  <c r="BO222" i="7"/>
  <c r="BW222" i="7"/>
  <c r="BP222" i="7"/>
  <c r="BX222" i="7"/>
  <c r="BQ222" i="7"/>
  <c r="BY222" i="7"/>
  <c r="BR222" i="7"/>
  <c r="BS222" i="7"/>
  <c r="BT222" i="7"/>
  <c r="BU222" i="7"/>
  <c r="BN222" i="7"/>
  <c r="BV214" i="7"/>
  <c r="BO214" i="7"/>
  <c r="BW214" i="7"/>
  <c r="BP214" i="7"/>
  <c r="BX214" i="7"/>
  <c r="BQ214" i="7"/>
  <c r="BY214" i="7"/>
  <c r="BR214" i="7"/>
  <c r="BS214" i="7"/>
  <c r="BT214" i="7"/>
  <c r="BU214" i="7"/>
  <c r="BN214" i="7"/>
  <c r="BV206" i="7"/>
  <c r="BO206" i="7"/>
  <c r="BW206" i="7"/>
  <c r="BP206" i="7"/>
  <c r="BX206" i="7"/>
  <c r="BQ206" i="7"/>
  <c r="BY206" i="7"/>
  <c r="BR206" i="7"/>
  <c r="BS206" i="7"/>
  <c r="BT206" i="7"/>
  <c r="BU206" i="7"/>
  <c r="BN206" i="7"/>
  <c r="BV198" i="7"/>
  <c r="BO198" i="7"/>
  <c r="BW198" i="7"/>
  <c r="BP198" i="7"/>
  <c r="BX198" i="7"/>
  <c r="BQ198" i="7"/>
  <c r="BY198" i="7"/>
  <c r="BR198" i="7"/>
  <c r="BS198" i="7"/>
  <c r="BT198" i="7"/>
  <c r="BU198" i="7"/>
  <c r="BN198" i="7"/>
  <c r="BV190" i="7"/>
  <c r="BO190" i="7"/>
  <c r="BW190" i="7"/>
  <c r="BP190" i="7"/>
  <c r="BX190" i="7"/>
  <c r="BQ190" i="7"/>
  <c r="BY190" i="7"/>
  <c r="BR190" i="7"/>
  <c r="BS190" i="7"/>
  <c r="BT190" i="7"/>
  <c r="BU190" i="7"/>
  <c r="BN190" i="7"/>
  <c r="BQ182" i="7"/>
  <c r="BY182" i="7"/>
  <c r="BR182" i="7"/>
  <c r="BS182" i="7"/>
  <c r="BT182" i="7"/>
  <c r="BU182" i="7"/>
  <c r="BO182" i="7"/>
  <c r="BW182" i="7"/>
  <c r="BP182" i="7"/>
  <c r="BX182" i="7"/>
  <c r="BV182" i="7"/>
  <c r="BN182" i="7"/>
  <c r="BQ174" i="7"/>
  <c r="BY174" i="7"/>
  <c r="BR174" i="7"/>
  <c r="BS174" i="7"/>
  <c r="BT174" i="7"/>
  <c r="BU174" i="7"/>
  <c r="BV174" i="7"/>
  <c r="BO174" i="7"/>
  <c r="BW174" i="7"/>
  <c r="BP174" i="7"/>
  <c r="BX174" i="7"/>
  <c r="BN174" i="7"/>
  <c r="BQ166" i="7"/>
  <c r="BY166" i="7"/>
  <c r="BR166" i="7"/>
  <c r="BS166" i="7"/>
  <c r="BT166" i="7"/>
  <c r="BU166" i="7"/>
  <c r="BV166" i="7"/>
  <c r="BO166" i="7"/>
  <c r="BW166" i="7"/>
  <c r="BP166" i="7"/>
  <c r="BX166" i="7"/>
  <c r="BN166" i="7"/>
  <c r="BQ158" i="7"/>
  <c r="BY158" i="7"/>
  <c r="BR158" i="7"/>
  <c r="BS158" i="7"/>
  <c r="BT158" i="7"/>
  <c r="BU158" i="7"/>
  <c r="BV158" i="7"/>
  <c r="BO158" i="7"/>
  <c r="BW158" i="7"/>
  <c r="BP158" i="7"/>
  <c r="BX158" i="7"/>
  <c r="BN158" i="7"/>
  <c r="BQ150" i="7"/>
  <c r="BY150" i="7"/>
  <c r="BR150" i="7"/>
  <c r="BS150" i="7"/>
  <c r="BT150" i="7"/>
  <c r="BU150" i="7"/>
  <c r="BV150" i="7"/>
  <c r="BO150" i="7"/>
  <c r="BW150" i="7"/>
  <c r="BP150" i="7"/>
  <c r="BX150" i="7"/>
  <c r="BN150" i="7"/>
  <c r="BQ142" i="7"/>
  <c r="BY142" i="7"/>
  <c r="BR142" i="7"/>
  <c r="BS142" i="7"/>
  <c r="BT142" i="7"/>
  <c r="BU142" i="7"/>
  <c r="BV142" i="7"/>
  <c r="BO142" i="7"/>
  <c r="BW142" i="7"/>
  <c r="BP142" i="7"/>
  <c r="BX142" i="7"/>
  <c r="BN142" i="7"/>
  <c r="BQ134" i="7"/>
  <c r="BY134" i="7"/>
  <c r="BR134" i="7"/>
  <c r="BS134" i="7"/>
  <c r="BT134" i="7"/>
  <c r="BU134" i="7"/>
  <c r="BV134" i="7"/>
  <c r="BO134" i="7"/>
  <c r="BW134" i="7"/>
  <c r="BP134" i="7"/>
  <c r="BX134" i="7"/>
  <c r="BN134" i="7"/>
  <c r="BQ126" i="7"/>
  <c r="BY126" i="7"/>
  <c r="BR126" i="7"/>
  <c r="BS126" i="7"/>
  <c r="BT126" i="7"/>
  <c r="BU126" i="7"/>
  <c r="BV126" i="7"/>
  <c r="BO126" i="7"/>
  <c r="BW126" i="7"/>
  <c r="BP126" i="7"/>
  <c r="BX126" i="7"/>
  <c r="BN126" i="7"/>
  <c r="BU118" i="7"/>
  <c r="BV118" i="7"/>
  <c r="BO118" i="7"/>
  <c r="BW118" i="7"/>
  <c r="BP118" i="7"/>
  <c r="BX118" i="7"/>
  <c r="BQ118" i="7"/>
  <c r="BY118" i="7"/>
  <c r="BR118" i="7"/>
  <c r="BS118" i="7"/>
  <c r="BT118" i="7"/>
  <c r="BN118" i="7"/>
  <c r="BU110" i="7"/>
  <c r="BV110" i="7"/>
  <c r="BO110" i="7"/>
  <c r="BW110" i="7"/>
  <c r="BP110" i="7"/>
  <c r="BX110" i="7"/>
  <c r="BQ110" i="7"/>
  <c r="BY110" i="7"/>
  <c r="BR110" i="7"/>
  <c r="BS110" i="7"/>
  <c r="BT110" i="7"/>
  <c r="BN110" i="7"/>
  <c r="BU102" i="7"/>
  <c r="BV102" i="7"/>
  <c r="BO102" i="7"/>
  <c r="BW102" i="7"/>
  <c r="BP102" i="7"/>
  <c r="BX102" i="7"/>
  <c r="BQ102" i="7"/>
  <c r="BY102" i="7"/>
  <c r="BR102" i="7"/>
  <c r="BS102" i="7"/>
  <c r="BT102" i="7"/>
  <c r="BN102" i="7"/>
  <c r="BU94" i="7"/>
  <c r="BV94" i="7"/>
  <c r="BO94" i="7"/>
  <c r="BW94" i="7"/>
  <c r="BP94" i="7"/>
  <c r="BX94" i="7"/>
  <c r="BQ94" i="7"/>
  <c r="BY94" i="7"/>
  <c r="BR94" i="7"/>
  <c r="BS94" i="7"/>
  <c r="BT94" i="7"/>
  <c r="BN94" i="7"/>
  <c r="BU86" i="7"/>
  <c r="BV86" i="7"/>
  <c r="BO86" i="7"/>
  <c r="BW86" i="7"/>
  <c r="BP86" i="7"/>
  <c r="BX86" i="7"/>
  <c r="BQ86" i="7"/>
  <c r="BY86" i="7"/>
  <c r="BR86" i="7"/>
  <c r="BS86" i="7"/>
  <c r="BT86" i="7"/>
  <c r="BN86" i="7"/>
  <c r="BU78" i="7"/>
  <c r="BV78" i="7"/>
  <c r="BO78" i="7"/>
  <c r="BW78" i="7"/>
  <c r="BP78" i="7"/>
  <c r="BX78" i="7"/>
  <c r="BQ78" i="7"/>
  <c r="BY78" i="7"/>
  <c r="BR78" i="7"/>
  <c r="BS78" i="7"/>
  <c r="BT78" i="7"/>
  <c r="BN78" i="7"/>
  <c r="BP69" i="7"/>
  <c r="BX69" i="7"/>
  <c r="BQ69" i="7"/>
  <c r="BY69" i="7"/>
  <c r="BR69" i="7"/>
  <c r="BS69" i="7"/>
  <c r="BT69" i="7"/>
  <c r="BU69" i="7"/>
  <c r="BV69" i="7"/>
  <c r="BO69" i="7"/>
  <c r="BW69" i="7"/>
  <c r="BN69" i="7"/>
  <c r="BM11" i="7"/>
  <c r="BM21" i="7"/>
  <c r="BM31" i="7"/>
  <c r="BM41" i="7"/>
  <c r="BM60" i="7"/>
  <c r="BM71" i="7"/>
  <c r="BT277" i="7"/>
  <c r="BU277" i="7"/>
  <c r="BN277" i="7"/>
  <c r="BV277" i="7"/>
  <c r="BO277" i="7"/>
  <c r="BW277" i="7"/>
  <c r="BP277" i="7"/>
  <c r="BX277" i="7"/>
  <c r="BQ277" i="7"/>
  <c r="BY277" i="7"/>
  <c r="BR277" i="7"/>
  <c r="BS277" i="7"/>
  <c r="BT269" i="7"/>
  <c r="BU269" i="7"/>
  <c r="BN269" i="7"/>
  <c r="BV269" i="7"/>
  <c r="BO269" i="7"/>
  <c r="BW269" i="7"/>
  <c r="BP269" i="7"/>
  <c r="BX269" i="7"/>
  <c r="BQ269" i="7"/>
  <c r="BY269" i="7"/>
  <c r="BR269" i="7"/>
  <c r="BS269" i="7"/>
  <c r="BT261" i="7"/>
  <c r="BU261" i="7"/>
  <c r="BN261" i="7"/>
  <c r="BV261" i="7"/>
  <c r="BO261" i="7"/>
  <c r="BW261" i="7"/>
  <c r="BP261" i="7"/>
  <c r="BX261" i="7"/>
  <c r="BQ261" i="7"/>
  <c r="BY261" i="7"/>
  <c r="BR261" i="7"/>
  <c r="BS261" i="7"/>
  <c r="BT253" i="7"/>
  <c r="BU253" i="7"/>
  <c r="BN253" i="7"/>
  <c r="BV253" i="7"/>
  <c r="BO253" i="7"/>
  <c r="BW253" i="7"/>
  <c r="BP253" i="7"/>
  <c r="BX253" i="7"/>
  <c r="BQ253" i="7"/>
  <c r="BY253" i="7"/>
  <c r="BR253" i="7"/>
  <c r="BS253" i="7"/>
  <c r="BQ245" i="7"/>
  <c r="BY245" i="7"/>
  <c r="BR245" i="7"/>
  <c r="BS245" i="7"/>
  <c r="BT245" i="7"/>
  <c r="BU245" i="7"/>
  <c r="BO245" i="7"/>
  <c r="BW245" i="7"/>
  <c r="BP245" i="7"/>
  <c r="BX245" i="7"/>
  <c r="BN245" i="7"/>
  <c r="BV245" i="7"/>
  <c r="BQ237" i="7"/>
  <c r="BY237" i="7"/>
  <c r="BR237" i="7"/>
  <c r="BS237" i="7"/>
  <c r="BT237" i="7"/>
  <c r="BU237" i="7"/>
  <c r="BV237" i="7"/>
  <c r="BO237" i="7"/>
  <c r="BW237" i="7"/>
  <c r="BP237" i="7"/>
  <c r="BX237" i="7"/>
  <c r="BN237" i="7"/>
  <c r="BQ229" i="7"/>
  <c r="BY229" i="7"/>
  <c r="BR229" i="7"/>
  <c r="BS229" i="7"/>
  <c r="BT229" i="7"/>
  <c r="BU229" i="7"/>
  <c r="BV229" i="7"/>
  <c r="BO229" i="7"/>
  <c r="BW229" i="7"/>
  <c r="BP229" i="7"/>
  <c r="BX229" i="7"/>
  <c r="BN229" i="7"/>
  <c r="BQ221" i="7"/>
  <c r="BY221" i="7"/>
  <c r="BR221" i="7"/>
  <c r="BS221" i="7"/>
  <c r="BT221" i="7"/>
  <c r="BU221" i="7"/>
  <c r="BV221" i="7"/>
  <c r="BO221" i="7"/>
  <c r="BW221" i="7"/>
  <c r="BP221" i="7"/>
  <c r="BX221" i="7"/>
  <c r="BN221" i="7"/>
  <c r="BQ213" i="7"/>
  <c r="BY213" i="7"/>
  <c r="BR213" i="7"/>
  <c r="BS213" i="7"/>
  <c r="BT213" i="7"/>
  <c r="BU213" i="7"/>
  <c r="BV213" i="7"/>
  <c r="BO213" i="7"/>
  <c r="BW213" i="7"/>
  <c r="BP213" i="7"/>
  <c r="BX213" i="7"/>
  <c r="BN213" i="7"/>
  <c r="BQ205" i="7"/>
  <c r="BY205" i="7"/>
  <c r="BR205" i="7"/>
  <c r="BS205" i="7"/>
  <c r="BT205" i="7"/>
  <c r="BU205" i="7"/>
  <c r="BV205" i="7"/>
  <c r="BO205" i="7"/>
  <c r="BW205" i="7"/>
  <c r="BP205" i="7"/>
  <c r="BX205" i="7"/>
  <c r="BN205" i="7"/>
  <c r="BQ197" i="7"/>
  <c r="BY197" i="7"/>
  <c r="BR197" i="7"/>
  <c r="BS197" i="7"/>
  <c r="BT197" i="7"/>
  <c r="BU197" i="7"/>
  <c r="BV197" i="7"/>
  <c r="BO197" i="7"/>
  <c r="BW197" i="7"/>
  <c r="BP197" i="7"/>
  <c r="BX197" i="7"/>
  <c r="BN197" i="7"/>
  <c r="BQ189" i="7"/>
  <c r="BY189" i="7"/>
  <c r="BR189" i="7"/>
  <c r="BS189" i="7"/>
  <c r="BT189" i="7"/>
  <c r="BU189" i="7"/>
  <c r="BV189" i="7"/>
  <c r="BO189" i="7"/>
  <c r="BW189" i="7"/>
  <c r="BP189" i="7"/>
  <c r="BX189" i="7"/>
  <c r="BN189" i="7"/>
  <c r="BT181" i="7"/>
  <c r="BU181" i="7"/>
  <c r="BV181" i="7"/>
  <c r="BO181" i="7"/>
  <c r="BW181" i="7"/>
  <c r="BP181" i="7"/>
  <c r="BX181" i="7"/>
  <c r="BQ181" i="7"/>
  <c r="BR181" i="7"/>
  <c r="BS181" i="7"/>
  <c r="BY181" i="7"/>
  <c r="BN181" i="7"/>
  <c r="BT173" i="7"/>
  <c r="BU173" i="7"/>
  <c r="BV173" i="7"/>
  <c r="BO173" i="7"/>
  <c r="BW173" i="7"/>
  <c r="BP173" i="7"/>
  <c r="BX173" i="7"/>
  <c r="BQ173" i="7"/>
  <c r="BY173" i="7"/>
  <c r="BR173" i="7"/>
  <c r="BS173" i="7"/>
  <c r="BN173" i="7"/>
  <c r="BT165" i="7"/>
  <c r="BU165" i="7"/>
  <c r="BV165" i="7"/>
  <c r="BO165" i="7"/>
  <c r="BW165" i="7"/>
  <c r="BP165" i="7"/>
  <c r="BX165" i="7"/>
  <c r="BQ165" i="7"/>
  <c r="BY165" i="7"/>
  <c r="BR165" i="7"/>
  <c r="BS165" i="7"/>
  <c r="BN165" i="7"/>
  <c r="BT157" i="7"/>
  <c r="BU157" i="7"/>
  <c r="BV157" i="7"/>
  <c r="BO157" i="7"/>
  <c r="BW157" i="7"/>
  <c r="BP157" i="7"/>
  <c r="BX157" i="7"/>
  <c r="BQ157" i="7"/>
  <c r="BY157" i="7"/>
  <c r="BR157" i="7"/>
  <c r="BS157" i="7"/>
  <c r="BN157" i="7"/>
  <c r="BT149" i="7"/>
  <c r="BU149" i="7"/>
  <c r="BV149" i="7"/>
  <c r="BO149" i="7"/>
  <c r="BW149" i="7"/>
  <c r="BP149" i="7"/>
  <c r="BX149" i="7"/>
  <c r="BQ149" i="7"/>
  <c r="BY149" i="7"/>
  <c r="BR149" i="7"/>
  <c r="BS149" i="7"/>
  <c r="BN149" i="7"/>
  <c r="BT141" i="7"/>
  <c r="BU141" i="7"/>
  <c r="BV141" i="7"/>
  <c r="BO141" i="7"/>
  <c r="BW141" i="7"/>
  <c r="BP141" i="7"/>
  <c r="BX141" i="7"/>
  <c r="BQ141" i="7"/>
  <c r="BY141" i="7"/>
  <c r="BR141" i="7"/>
  <c r="BS141" i="7"/>
  <c r="BN141" i="7"/>
  <c r="BT133" i="7"/>
  <c r="BU133" i="7"/>
  <c r="BV133" i="7"/>
  <c r="BO133" i="7"/>
  <c r="BW133" i="7"/>
  <c r="BP133" i="7"/>
  <c r="BX133" i="7"/>
  <c r="BQ133" i="7"/>
  <c r="BY133" i="7"/>
  <c r="BR133" i="7"/>
  <c r="BS133" i="7"/>
  <c r="BN133" i="7"/>
  <c r="BT125" i="7"/>
  <c r="BU125" i="7"/>
  <c r="BV125" i="7"/>
  <c r="BO125" i="7"/>
  <c r="BW125" i="7"/>
  <c r="BP125" i="7"/>
  <c r="BX125" i="7"/>
  <c r="BQ125" i="7"/>
  <c r="BY125" i="7"/>
  <c r="BR125" i="7"/>
  <c r="BS125" i="7"/>
  <c r="BN125" i="7"/>
  <c r="BP117" i="7"/>
  <c r="BX117" i="7"/>
  <c r="BQ117" i="7"/>
  <c r="BY117" i="7"/>
  <c r="BR117" i="7"/>
  <c r="BS117" i="7"/>
  <c r="BT117" i="7"/>
  <c r="BU117" i="7"/>
  <c r="BV117" i="7"/>
  <c r="BO117" i="7"/>
  <c r="BW117" i="7"/>
  <c r="BN117" i="7"/>
  <c r="BP109" i="7"/>
  <c r="BX109" i="7"/>
  <c r="BQ109" i="7"/>
  <c r="BY109" i="7"/>
  <c r="BR109" i="7"/>
  <c r="BS109" i="7"/>
  <c r="BT109" i="7"/>
  <c r="BU109" i="7"/>
  <c r="BV109" i="7"/>
  <c r="BO109" i="7"/>
  <c r="BW109" i="7"/>
  <c r="BN109" i="7"/>
  <c r="BP101" i="7"/>
  <c r="BX101" i="7"/>
  <c r="BQ101" i="7"/>
  <c r="BY101" i="7"/>
  <c r="BR101" i="7"/>
  <c r="BS101" i="7"/>
  <c r="BT101" i="7"/>
  <c r="BU101" i="7"/>
  <c r="BV101" i="7"/>
  <c r="BO101" i="7"/>
  <c r="BW101" i="7"/>
  <c r="BN101" i="7"/>
  <c r="BP93" i="7"/>
  <c r="BX93" i="7"/>
  <c r="BQ93" i="7"/>
  <c r="BY93" i="7"/>
  <c r="BR93" i="7"/>
  <c r="BS93" i="7"/>
  <c r="BT93" i="7"/>
  <c r="BU93" i="7"/>
  <c r="BV93" i="7"/>
  <c r="BO93" i="7"/>
  <c r="BW93" i="7"/>
  <c r="BN93" i="7"/>
  <c r="BP85" i="7"/>
  <c r="BX85" i="7"/>
  <c r="BQ85" i="7"/>
  <c r="BY85" i="7"/>
  <c r="BR85" i="7"/>
  <c r="BS85" i="7"/>
  <c r="BT85" i="7"/>
  <c r="BU85" i="7"/>
  <c r="BV85" i="7"/>
  <c r="BO85" i="7"/>
  <c r="BW85" i="7"/>
  <c r="BN85" i="7"/>
  <c r="BP77" i="7"/>
  <c r="BX77" i="7"/>
  <c r="BQ77" i="7"/>
  <c r="BY77" i="7"/>
  <c r="BR77" i="7"/>
  <c r="BS77" i="7"/>
  <c r="BT77" i="7"/>
  <c r="BU77" i="7"/>
  <c r="BV77" i="7"/>
  <c r="BO77" i="7"/>
  <c r="BW77" i="7"/>
  <c r="BN77" i="7"/>
  <c r="AV6" i="7"/>
  <c r="AV280" i="7" s="1"/>
  <c r="BO276" i="7"/>
  <c r="BW276" i="7"/>
  <c r="BN276" i="7"/>
  <c r="BP276" i="7"/>
  <c r="BX276" i="7"/>
  <c r="BQ276" i="7"/>
  <c r="BY276" i="7"/>
  <c r="BR276" i="7"/>
  <c r="BS276" i="7"/>
  <c r="BT276" i="7"/>
  <c r="BU276" i="7"/>
  <c r="BV276" i="7"/>
  <c r="BO268" i="7"/>
  <c r="BW268" i="7"/>
  <c r="BN268" i="7"/>
  <c r="BP268" i="7"/>
  <c r="BX268" i="7"/>
  <c r="BQ268" i="7"/>
  <c r="BY268" i="7"/>
  <c r="BR268" i="7"/>
  <c r="BS268" i="7"/>
  <c r="BT268" i="7"/>
  <c r="BU268" i="7"/>
  <c r="BV268" i="7"/>
  <c r="BO260" i="7"/>
  <c r="BW260" i="7"/>
  <c r="BN260" i="7"/>
  <c r="BP260" i="7"/>
  <c r="BX260" i="7"/>
  <c r="BQ260" i="7"/>
  <c r="BY260" i="7"/>
  <c r="BR260" i="7"/>
  <c r="BS260" i="7"/>
  <c r="BT260" i="7"/>
  <c r="BU260" i="7"/>
  <c r="BV260" i="7"/>
  <c r="BO252" i="7"/>
  <c r="BW252" i="7"/>
  <c r="BN252" i="7"/>
  <c r="BP252" i="7"/>
  <c r="BX252" i="7"/>
  <c r="BQ252" i="7"/>
  <c r="BY252" i="7"/>
  <c r="BR252" i="7"/>
  <c r="BS252" i="7"/>
  <c r="BT252" i="7"/>
  <c r="BU252" i="7"/>
  <c r="BV252" i="7"/>
  <c r="BT244" i="7"/>
  <c r="BU244" i="7"/>
  <c r="BV244" i="7"/>
  <c r="BO244" i="7"/>
  <c r="BW244" i="7"/>
  <c r="BP244" i="7"/>
  <c r="BX244" i="7"/>
  <c r="BR244" i="7"/>
  <c r="BS244" i="7"/>
  <c r="BN244" i="7"/>
  <c r="BQ244" i="7"/>
  <c r="BY244" i="7"/>
  <c r="BT236" i="7"/>
  <c r="BU236" i="7"/>
  <c r="BV236" i="7"/>
  <c r="BO236" i="7"/>
  <c r="BW236" i="7"/>
  <c r="BP236" i="7"/>
  <c r="BX236" i="7"/>
  <c r="BQ236" i="7"/>
  <c r="BY236" i="7"/>
  <c r="BR236" i="7"/>
  <c r="BS236" i="7"/>
  <c r="BN236" i="7"/>
  <c r="BT228" i="7"/>
  <c r="BU228" i="7"/>
  <c r="BV228" i="7"/>
  <c r="BO228" i="7"/>
  <c r="BW228" i="7"/>
  <c r="BP228" i="7"/>
  <c r="BX228" i="7"/>
  <c r="BQ228" i="7"/>
  <c r="BY228" i="7"/>
  <c r="BR228" i="7"/>
  <c r="BS228" i="7"/>
  <c r="BN228" i="7"/>
  <c r="BT220" i="7"/>
  <c r="BU220" i="7"/>
  <c r="BV220" i="7"/>
  <c r="BO220" i="7"/>
  <c r="BW220" i="7"/>
  <c r="BP220" i="7"/>
  <c r="BX220" i="7"/>
  <c r="BQ220" i="7"/>
  <c r="BY220" i="7"/>
  <c r="BR220" i="7"/>
  <c r="BS220" i="7"/>
  <c r="BN220" i="7"/>
  <c r="BT212" i="7"/>
  <c r="BU212" i="7"/>
  <c r="BV212" i="7"/>
  <c r="BO212" i="7"/>
  <c r="BW212" i="7"/>
  <c r="BP212" i="7"/>
  <c r="BX212" i="7"/>
  <c r="BQ212" i="7"/>
  <c r="BY212" i="7"/>
  <c r="BR212" i="7"/>
  <c r="BS212" i="7"/>
  <c r="BN212" i="7"/>
  <c r="BT204" i="7"/>
  <c r="BU204" i="7"/>
  <c r="BV204" i="7"/>
  <c r="BO204" i="7"/>
  <c r="BW204" i="7"/>
  <c r="BP204" i="7"/>
  <c r="BX204" i="7"/>
  <c r="BQ204" i="7"/>
  <c r="BY204" i="7"/>
  <c r="BR204" i="7"/>
  <c r="BS204" i="7"/>
  <c r="BN204" i="7"/>
  <c r="BT196" i="7"/>
  <c r="BU196" i="7"/>
  <c r="BV196" i="7"/>
  <c r="BO196" i="7"/>
  <c r="BW196" i="7"/>
  <c r="BP196" i="7"/>
  <c r="BX196" i="7"/>
  <c r="BQ196" i="7"/>
  <c r="BY196" i="7"/>
  <c r="BR196" i="7"/>
  <c r="BS196" i="7"/>
  <c r="BN196" i="7"/>
  <c r="BT188" i="7"/>
  <c r="BU188" i="7"/>
  <c r="BV188" i="7"/>
  <c r="BO188" i="7"/>
  <c r="BW188" i="7"/>
  <c r="BP188" i="7"/>
  <c r="BX188" i="7"/>
  <c r="BQ188" i="7"/>
  <c r="BY188" i="7"/>
  <c r="BR188" i="7"/>
  <c r="BS188" i="7"/>
  <c r="BN188" i="7"/>
  <c r="BO180" i="7"/>
  <c r="BW180" i="7"/>
  <c r="BP180" i="7"/>
  <c r="BX180" i="7"/>
  <c r="BQ180" i="7"/>
  <c r="BY180" i="7"/>
  <c r="BR180" i="7"/>
  <c r="BS180" i="7"/>
  <c r="BT180" i="7"/>
  <c r="BU180" i="7"/>
  <c r="BV180" i="7"/>
  <c r="BN180" i="7"/>
  <c r="BO172" i="7"/>
  <c r="BW172" i="7"/>
  <c r="BP172" i="7"/>
  <c r="BX172" i="7"/>
  <c r="BQ172" i="7"/>
  <c r="BY172" i="7"/>
  <c r="BR172" i="7"/>
  <c r="BS172" i="7"/>
  <c r="BT172" i="7"/>
  <c r="BU172" i="7"/>
  <c r="BV172" i="7"/>
  <c r="BN172" i="7"/>
  <c r="BO164" i="7"/>
  <c r="BW164" i="7"/>
  <c r="BP164" i="7"/>
  <c r="BX164" i="7"/>
  <c r="BQ164" i="7"/>
  <c r="BY164" i="7"/>
  <c r="BR164" i="7"/>
  <c r="BS164" i="7"/>
  <c r="BT164" i="7"/>
  <c r="BU164" i="7"/>
  <c r="BV164" i="7"/>
  <c r="BN164" i="7"/>
  <c r="BO156" i="7"/>
  <c r="BW156" i="7"/>
  <c r="BP156" i="7"/>
  <c r="BX156" i="7"/>
  <c r="BQ156" i="7"/>
  <c r="BY156" i="7"/>
  <c r="BR156" i="7"/>
  <c r="BS156" i="7"/>
  <c r="BT156" i="7"/>
  <c r="BU156" i="7"/>
  <c r="BV156" i="7"/>
  <c r="BN156" i="7"/>
  <c r="BO148" i="7"/>
  <c r="BW148" i="7"/>
  <c r="BP148" i="7"/>
  <c r="BX148" i="7"/>
  <c r="BQ148" i="7"/>
  <c r="BY148" i="7"/>
  <c r="BR148" i="7"/>
  <c r="BS148" i="7"/>
  <c r="BT148" i="7"/>
  <c r="BU148" i="7"/>
  <c r="BV148" i="7"/>
  <c r="BN148" i="7"/>
  <c r="BO140" i="7"/>
  <c r="BW140" i="7"/>
  <c r="BP140" i="7"/>
  <c r="BX140" i="7"/>
  <c r="BQ140" i="7"/>
  <c r="BY140" i="7"/>
  <c r="BR140" i="7"/>
  <c r="BS140" i="7"/>
  <c r="BT140" i="7"/>
  <c r="BU140" i="7"/>
  <c r="BV140" i="7"/>
  <c r="BN140" i="7"/>
  <c r="BO132" i="7"/>
  <c r="BW132" i="7"/>
  <c r="BP132" i="7"/>
  <c r="BX132" i="7"/>
  <c r="BQ132" i="7"/>
  <c r="BY132" i="7"/>
  <c r="BR132" i="7"/>
  <c r="BS132" i="7"/>
  <c r="BT132" i="7"/>
  <c r="BU132" i="7"/>
  <c r="BV132" i="7"/>
  <c r="BN132" i="7"/>
  <c r="BO124" i="7"/>
  <c r="BW124" i="7"/>
  <c r="BP124" i="7"/>
  <c r="BX124" i="7"/>
  <c r="BQ124" i="7"/>
  <c r="BY124" i="7"/>
  <c r="BR124" i="7"/>
  <c r="BS124" i="7"/>
  <c r="BT124" i="7"/>
  <c r="BU124" i="7"/>
  <c r="BV124" i="7"/>
  <c r="BN124" i="7"/>
  <c r="BS116" i="7"/>
  <c r="BT116" i="7"/>
  <c r="BU116" i="7"/>
  <c r="BV116" i="7"/>
  <c r="BO116" i="7"/>
  <c r="BW116" i="7"/>
  <c r="BP116" i="7"/>
  <c r="BX116" i="7"/>
  <c r="BQ116" i="7"/>
  <c r="BY116" i="7"/>
  <c r="BR116" i="7"/>
  <c r="BN116" i="7"/>
  <c r="BS108" i="7"/>
  <c r="BT108" i="7"/>
  <c r="BU108" i="7"/>
  <c r="BV108" i="7"/>
  <c r="BO108" i="7"/>
  <c r="BW108" i="7"/>
  <c r="BP108" i="7"/>
  <c r="BX108" i="7"/>
  <c r="BQ108" i="7"/>
  <c r="BY108" i="7"/>
  <c r="BR108" i="7"/>
  <c r="BN108" i="7"/>
  <c r="BS100" i="7"/>
  <c r="BT100" i="7"/>
  <c r="BU100" i="7"/>
  <c r="BV100" i="7"/>
  <c r="BO100" i="7"/>
  <c r="BW100" i="7"/>
  <c r="BP100" i="7"/>
  <c r="BX100" i="7"/>
  <c r="BQ100" i="7"/>
  <c r="BY100" i="7"/>
  <c r="BR100" i="7"/>
  <c r="BN100" i="7"/>
  <c r="BS92" i="7"/>
  <c r="BT92" i="7"/>
  <c r="BU92" i="7"/>
  <c r="BV92" i="7"/>
  <c r="BO92" i="7"/>
  <c r="BW92" i="7"/>
  <c r="BP92" i="7"/>
  <c r="BX92" i="7"/>
  <c r="BQ92" i="7"/>
  <c r="BY92" i="7"/>
  <c r="BR92" i="7"/>
  <c r="BN92" i="7"/>
  <c r="BS84" i="7"/>
  <c r="BT84" i="7"/>
  <c r="BU84" i="7"/>
  <c r="BV84" i="7"/>
  <c r="BO84" i="7"/>
  <c r="BW84" i="7"/>
  <c r="BP84" i="7"/>
  <c r="BX84" i="7"/>
  <c r="BQ84" i="7"/>
  <c r="BY84" i="7"/>
  <c r="BR84" i="7"/>
  <c r="BN84" i="7"/>
  <c r="BS76" i="7"/>
  <c r="BT76" i="7"/>
  <c r="BU76" i="7"/>
  <c r="BV76" i="7"/>
  <c r="BO76" i="7"/>
  <c r="BW76" i="7"/>
  <c r="BP76" i="7"/>
  <c r="BX76" i="7"/>
  <c r="BQ76" i="7"/>
  <c r="BY76" i="7"/>
  <c r="BR76" i="7"/>
  <c r="BN76" i="7"/>
  <c r="BU58" i="7"/>
  <c r="BO58" i="7"/>
  <c r="BW58" i="7"/>
  <c r="BP58" i="7"/>
  <c r="BX58" i="7"/>
  <c r="BQ58" i="7"/>
  <c r="BY58" i="7"/>
  <c r="BR58" i="7"/>
  <c r="BS58" i="7"/>
  <c r="BT58" i="7"/>
  <c r="BV58" i="7"/>
  <c r="BN58" i="7"/>
  <c r="BS68" i="7"/>
  <c r="BT68" i="7"/>
  <c r="BU68" i="7"/>
  <c r="BV68" i="7"/>
  <c r="BO68" i="7"/>
  <c r="BW68" i="7"/>
  <c r="BP68" i="7"/>
  <c r="BX68" i="7"/>
  <c r="BQ68" i="7"/>
  <c r="BY68" i="7"/>
  <c r="BR68" i="7"/>
  <c r="BO52" i="7"/>
  <c r="BW52" i="7"/>
  <c r="BQ52" i="7"/>
  <c r="BY52" i="7"/>
  <c r="BR52" i="7"/>
  <c r="BS52" i="7"/>
  <c r="BT52" i="7"/>
  <c r="BU52" i="7"/>
  <c r="BV52" i="7"/>
  <c r="BP52" i="7"/>
  <c r="BX52" i="7"/>
  <c r="BO44" i="7"/>
  <c r="BW44" i="7"/>
  <c r="BP44" i="7"/>
  <c r="BX44" i="7"/>
  <c r="BQ44" i="7"/>
  <c r="BY44" i="7"/>
  <c r="BR44" i="7"/>
  <c r="BS44" i="7"/>
  <c r="BT44" i="7"/>
  <c r="BU44" i="7"/>
  <c r="BV44" i="7"/>
  <c r="BO28" i="7"/>
  <c r="BW28" i="7"/>
  <c r="BP28" i="7"/>
  <c r="BX28" i="7"/>
  <c r="BQ28" i="7"/>
  <c r="BY28" i="7"/>
  <c r="BR28" i="7"/>
  <c r="BS28" i="7"/>
  <c r="BT28" i="7"/>
  <c r="BU28" i="7"/>
  <c r="BV28" i="7"/>
  <c r="BO20" i="7"/>
  <c r="BW20" i="7"/>
  <c r="BP20" i="7"/>
  <c r="BX20" i="7"/>
  <c r="BQ20" i="7"/>
  <c r="BY20" i="7"/>
  <c r="BR20" i="7"/>
  <c r="BS20" i="7"/>
  <c r="BT20" i="7"/>
  <c r="BU20" i="7"/>
  <c r="BV20" i="7"/>
  <c r="BO12" i="7"/>
  <c r="BW12" i="7"/>
  <c r="BP12" i="7"/>
  <c r="BX12" i="7"/>
  <c r="BQ12" i="7"/>
  <c r="BY12" i="7"/>
  <c r="BR12" i="7"/>
  <c r="BS12" i="7"/>
  <c r="BT12" i="7"/>
  <c r="BU12" i="7"/>
  <c r="BV12" i="7"/>
  <c r="BO4" i="7"/>
  <c r="BW4" i="7"/>
  <c r="BP4" i="7"/>
  <c r="BX4" i="7"/>
  <c r="BQ4" i="7"/>
  <c r="BY4" i="7"/>
  <c r="BR4" i="7"/>
  <c r="BS4" i="7"/>
  <c r="BT4" i="7"/>
  <c r="BU4" i="7"/>
  <c r="BV4" i="7"/>
  <c r="BV67" i="7"/>
  <c r="BO67" i="7"/>
  <c r="BW67" i="7"/>
  <c r="BP67" i="7"/>
  <c r="BX67" i="7"/>
  <c r="BQ67" i="7"/>
  <c r="BY67" i="7"/>
  <c r="BR67" i="7"/>
  <c r="BS67" i="7"/>
  <c r="BT67" i="7"/>
  <c r="BU67" i="7"/>
  <c r="BR59" i="7"/>
  <c r="BT59" i="7"/>
  <c r="BU59" i="7"/>
  <c r="BV59" i="7"/>
  <c r="BP59" i="7"/>
  <c r="BX59" i="7"/>
  <c r="BQ59" i="7"/>
  <c r="BY59" i="7"/>
  <c r="BO59" i="7"/>
  <c r="BS59" i="7"/>
  <c r="BW59" i="7"/>
  <c r="BR43" i="7"/>
  <c r="BS43" i="7"/>
  <c r="BT43" i="7"/>
  <c r="BU43" i="7"/>
  <c r="BV43" i="7"/>
  <c r="BO43" i="7"/>
  <c r="BW43" i="7"/>
  <c r="BP43" i="7"/>
  <c r="BX43" i="7"/>
  <c r="BQ43" i="7"/>
  <c r="BY43" i="7"/>
  <c r="BR35" i="7"/>
  <c r="BS35" i="7"/>
  <c r="BT35" i="7"/>
  <c r="BU35" i="7"/>
  <c r="BV35" i="7"/>
  <c r="BO35" i="7"/>
  <c r="BW35" i="7"/>
  <c r="BP35" i="7"/>
  <c r="BX35" i="7"/>
  <c r="BQ35" i="7"/>
  <c r="BY35" i="7"/>
  <c r="BR27" i="7"/>
  <c r="BS27" i="7"/>
  <c r="BT27" i="7"/>
  <c r="BU27" i="7"/>
  <c r="BV27" i="7"/>
  <c r="BO27" i="7"/>
  <c r="BW27" i="7"/>
  <c r="BP27" i="7"/>
  <c r="BX27" i="7"/>
  <c r="BQ27" i="7"/>
  <c r="BY27" i="7"/>
  <c r="BR19" i="7"/>
  <c r="BS19" i="7"/>
  <c r="BT19" i="7"/>
  <c r="BU19" i="7"/>
  <c r="BV19" i="7"/>
  <c r="BO19" i="7"/>
  <c r="BW19" i="7"/>
  <c r="BP19" i="7"/>
  <c r="BX19" i="7"/>
  <c r="BQ19" i="7"/>
  <c r="BY19" i="7"/>
  <c r="BR3" i="7"/>
  <c r="BS3" i="7"/>
  <c r="BT3" i="7"/>
  <c r="BU3" i="7"/>
  <c r="BV3" i="7"/>
  <c r="BO3" i="7"/>
  <c r="BW3" i="7"/>
  <c r="BP3" i="7"/>
  <c r="BX3" i="7"/>
  <c r="BQ3" i="7"/>
  <c r="BY3" i="7"/>
  <c r="BU50" i="7"/>
  <c r="BO50" i="7"/>
  <c r="BW50" i="7"/>
  <c r="BP50" i="7"/>
  <c r="BX50" i="7"/>
  <c r="BQ50" i="7"/>
  <c r="BY50" i="7"/>
  <c r="BR50" i="7"/>
  <c r="BS50" i="7"/>
  <c r="BT50" i="7"/>
  <c r="BV50" i="7"/>
  <c r="BU42" i="7"/>
  <c r="BV42" i="7"/>
  <c r="BO42" i="7"/>
  <c r="BW42" i="7"/>
  <c r="BP42" i="7"/>
  <c r="BX42" i="7"/>
  <c r="BQ42" i="7"/>
  <c r="BY42" i="7"/>
  <c r="BR42" i="7"/>
  <c r="BS42" i="7"/>
  <c r="BT42" i="7"/>
  <c r="BU34" i="7"/>
  <c r="BV34" i="7"/>
  <c r="BO34" i="7"/>
  <c r="BW34" i="7"/>
  <c r="BP34" i="7"/>
  <c r="BX34" i="7"/>
  <c r="BQ34" i="7"/>
  <c r="BY34" i="7"/>
  <c r="BR34" i="7"/>
  <c r="BS34" i="7"/>
  <c r="BT34" i="7"/>
  <c r="BU18" i="7"/>
  <c r="BV18" i="7"/>
  <c r="BO18" i="7"/>
  <c r="BW18" i="7"/>
  <c r="BP18" i="7"/>
  <c r="BX18" i="7"/>
  <c r="BQ18" i="7"/>
  <c r="BY18" i="7"/>
  <c r="BR18" i="7"/>
  <c r="BS18" i="7"/>
  <c r="BT18" i="7"/>
  <c r="BU10" i="7"/>
  <c r="BV10" i="7"/>
  <c r="BO10" i="7"/>
  <c r="BW10" i="7"/>
  <c r="BP10" i="7"/>
  <c r="BX10" i="7"/>
  <c r="BQ10" i="7"/>
  <c r="BY10" i="7"/>
  <c r="BR10" i="7"/>
  <c r="BS10" i="7"/>
  <c r="BT10" i="7"/>
  <c r="BP57" i="7"/>
  <c r="BX57" i="7"/>
  <c r="BR57" i="7"/>
  <c r="BS57" i="7"/>
  <c r="BT57" i="7"/>
  <c r="BU57" i="7"/>
  <c r="BV57" i="7"/>
  <c r="BO57" i="7"/>
  <c r="BW57" i="7"/>
  <c r="BQ57" i="7"/>
  <c r="BY57" i="7"/>
  <c r="BP49" i="7"/>
  <c r="BX49" i="7"/>
  <c r="BR49" i="7"/>
  <c r="BS49" i="7"/>
  <c r="BT49" i="7"/>
  <c r="BU49" i="7"/>
  <c r="BV49" i="7"/>
  <c r="BO49" i="7"/>
  <c r="BW49" i="7"/>
  <c r="BQ49" i="7"/>
  <c r="BY49" i="7"/>
  <c r="BP33" i="7"/>
  <c r="BX33" i="7"/>
  <c r="BQ33" i="7"/>
  <c r="BY33" i="7"/>
  <c r="BR33" i="7"/>
  <c r="BS33" i="7"/>
  <c r="BT33" i="7"/>
  <c r="BU33" i="7"/>
  <c r="BV33" i="7"/>
  <c r="BO33" i="7"/>
  <c r="BW33" i="7"/>
  <c r="BP25" i="7"/>
  <c r="BX25" i="7"/>
  <c r="BQ25" i="7"/>
  <c r="BY25" i="7"/>
  <c r="BR25" i="7"/>
  <c r="BS25" i="7"/>
  <c r="BT25" i="7"/>
  <c r="BU25" i="7"/>
  <c r="BV25" i="7"/>
  <c r="BO25" i="7"/>
  <c r="BW25" i="7"/>
  <c r="BP17" i="7"/>
  <c r="BX17" i="7"/>
  <c r="BQ17" i="7"/>
  <c r="BY17" i="7"/>
  <c r="BR17" i="7"/>
  <c r="BS17" i="7"/>
  <c r="BT17" i="7"/>
  <c r="BU17" i="7"/>
  <c r="BV17" i="7"/>
  <c r="BO17" i="7"/>
  <c r="BW17" i="7"/>
  <c r="BP9" i="7"/>
  <c r="BX9" i="7"/>
  <c r="BQ9" i="7"/>
  <c r="BY9" i="7"/>
  <c r="BR9" i="7"/>
  <c r="BS9" i="7"/>
  <c r="BT9" i="7"/>
  <c r="BU9" i="7"/>
  <c r="BV9" i="7"/>
  <c r="BO9" i="7"/>
  <c r="BW9" i="7"/>
  <c r="BO72" i="7"/>
  <c r="BW72" i="7"/>
  <c r="BP72" i="7"/>
  <c r="BX72" i="7"/>
  <c r="BQ72" i="7"/>
  <c r="BY72" i="7"/>
  <c r="BR72" i="7"/>
  <c r="BS72" i="7"/>
  <c r="BT72" i="7"/>
  <c r="BU72" i="7"/>
  <c r="BV72" i="7"/>
  <c r="BO64" i="7"/>
  <c r="BW64" i="7"/>
  <c r="BP64" i="7"/>
  <c r="BX64" i="7"/>
  <c r="BQ64" i="7"/>
  <c r="BY64" i="7"/>
  <c r="BR64" i="7"/>
  <c r="BS64" i="7"/>
  <c r="BT64" i="7"/>
  <c r="BU64" i="7"/>
  <c r="BV64" i="7"/>
  <c r="BS56" i="7"/>
  <c r="BU56" i="7"/>
  <c r="BV56" i="7"/>
  <c r="BO56" i="7"/>
  <c r="BW56" i="7"/>
  <c r="BP56" i="7"/>
  <c r="BX56" i="7"/>
  <c r="BQ56" i="7"/>
  <c r="BY56" i="7"/>
  <c r="BR56" i="7"/>
  <c r="BT56" i="7"/>
  <c r="BS48" i="7"/>
  <c r="BU48" i="7"/>
  <c r="BV48" i="7"/>
  <c r="BO48" i="7"/>
  <c r="BW48" i="7"/>
  <c r="BP48" i="7"/>
  <c r="BX48" i="7"/>
  <c r="BQ48" i="7"/>
  <c r="BY48" i="7"/>
  <c r="BR48" i="7"/>
  <c r="BT48" i="7"/>
  <c r="BS40" i="7"/>
  <c r="BT40" i="7"/>
  <c r="BU40" i="7"/>
  <c r="BV40" i="7"/>
  <c r="BO40" i="7"/>
  <c r="BW40" i="7"/>
  <c r="BP40" i="7"/>
  <c r="BX40" i="7"/>
  <c r="BQ40" i="7"/>
  <c r="BY40" i="7"/>
  <c r="BR40" i="7"/>
  <c r="BS32" i="7"/>
  <c r="BT32" i="7"/>
  <c r="BU32" i="7"/>
  <c r="BV32" i="7"/>
  <c r="BO32" i="7"/>
  <c r="BW32" i="7"/>
  <c r="BP32" i="7"/>
  <c r="BX32" i="7"/>
  <c r="BQ32" i="7"/>
  <c r="BY32" i="7"/>
  <c r="BR32" i="7"/>
  <c r="BS24" i="7"/>
  <c r="BT24" i="7"/>
  <c r="BU24" i="7"/>
  <c r="BV24" i="7"/>
  <c r="BO24" i="7"/>
  <c r="BW24" i="7"/>
  <c r="BP24" i="7"/>
  <c r="BX24" i="7"/>
  <c r="BQ24" i="7"/>
  <c r="BY24" i="7"/>
  <c r="BR24" i="7"/>
  <c r="BS8" i="7"/>
  <c r="BT8" i="7"/>
  <c r="BU8" i="7"/>
  <c r="BV8" i="7"/>
  <c r="BO8" i="7"/>
  <c r="BW8" i="7"/>
  <c r="BP8" i="7"/>
  <c r="BX8" i="7"/>
  <c r="BQ8" i="7"/>
  <c r="BY8" i="7"/>
  <c r="BR8" i="7"/>
  <c r="BV63" i="7"/>
  <c r="BP63" i="7"/>
  <c r="BQ63" i="7"/>
  <c r="BU63" i="7"/>
  <c r="BO63" i="7"/>
  <c r="BR63" i="7"/>
  <c r="BS63" i="7"/>
  <c r="BT63" i="7"/>
  <c r="BW63" i="7"/>
  <c r="BX63" i="7"/>
  <c r="BY63" i="7"/>
  <c r="BV55" i="7"/>
  <c r="BP55" i="7"/>
  <c r="BX55" i="7"/>
  <c r="BQ55" i="7"/>
  <c r="BY55" i="7"/>
  <c r="BR55" i="7"/>
  <c r="BS55" i="7"/>
  <c r="BT55" i="7"/>
  <c r="BU55" i="7"/>
  <c r="BO55" i="7"/>
  <c r="BW55" i="7"/>
  <c r="BV47" i="7"/>
  <c r="BP47" i="7"/>
  <c r="BX47" i="7"/>
  <c r="BQ47" i="7"/>
  <c r="BY47" i="7"/>
  <c r="BR47" i="7"/>
  <c r="BS47" i="7"/>
  <c r="BT47" i="7"/>
  <c r="BU47" i="7"/>
  <c r="BO47" i="7"/>
  <c r="BW47" i="7"/>
  <c r="BV39" i="7"/>
  <c r="BO39" i="7"/>
  <c r="BW39" i="7"/>
  <c r="BP39" i="7"/>
  <c r="BX39" i="7"/>
  <c r="BQ39" i="7"/>
  <c r="BY39" i="7"/>
  <c r="BR39" i="7"/>
  <c r="BS39" i="7"/>
  <c r="BT39" i="7"/>
  <c r="BU39" i="7"/>
  <c r="BV23" i="7"/>
  <c r="BO23" i="7"/>
  <c r="BW23" i="7"/>
  <c r="BP23" i="7"/>
  <c r="BX23" i="7"/>
  <c r="BQ23" i="7"/>
  <c r="BY23" i="7"/>
  <c r="BR23" i="7"/>
  <c r="BS23" i="7"/>
  <c r="BT23" i="7"/>
  <c r="BU23" i="7"/>
  <c r="BV15" i="7"/>
  <c r="BO15" i="7"/>
  <c r="BW15" i="7"/>
  <c r="BP15" i="7"/>
  <c r="BX15" i="7"/>
  <c r="BQ15" i="7"/>
  <c r="BY15" i="7"/>
  <c r="BR15" i="7"/>
  <c r="BS15" i="7"/>
  <c r="BT15" i="7"/>
  <c r="BU15" i="7"/>
  <c r="BV7" i="7"/>
  <c r="BO7" i="7"/>
  <c r="BW7" i="7"/>
  <c r="BP7" i="7"/>
  <c r="BX7" i="7"/>
  <c r="BQ7" i="7"/>
  <c r="BY7" i="7"/>
  <c r="BR7" i="7"/>
  <c r="BS7" i="7"/>
  <c r="BT7" i="7"/>
  <c r="BU7" i="7"/>
  <c r="BQ54" i="7"/>
  <c r="BY54" i="7"/>
  <c r="BS54" i="7"/>
  <c r="BT54" i="7"/>
  <c r="BU54" i="7"/>
  <c r="BV54" i="7"/>
  <c r="BO54" i="7"/>
  <c r="BW54" i="7"/>
  <c r="BP54" i="7"/>
  <c r="BX54" i="7"/>
  <c r="BR54" i="7"/>
  <c r="BQ46" i="7"/>
  <c r="BY46" i="7"/>
  <c r="BR46" i="7"/>
  <c r="BS46" i="7"/>
  <c r="BT46" i="7"/>
  <c r="BU46" i="7"/>
  <c r="BV46" i="7"/>
  <c r="BO46" i="7"/>
  <c r="BW46" i="7"/>
  <c r="BP46" i="7"/>
  <c r="BX46" i="7"/>
  <c r="BQ38" i="7"/>
  <c r="BY38" i="7"/>
  <c r="BR38" i="7"/>
  <c r="BS38" i="7"/>
  <c r="BT38" i="7"/>
  <c r="BU38" i="7"/>
  <c r="BV38" i="7"/>
  <c r="BO38" i="7"/>
  <c r="BW38" i="7"/>
  <c r="BP38" i="7"/>
  <c r="BX38" i="7"/>
  <c r="BQ30" i="7"/>
  <c r="BY30" i="7"/>
  <c r="BR30" i="7"/>
  <c r="BS30" i="7"/>
  <c r="BT30" i="7"/>
  <c r="BU30" i="7"/>
  <c r="BV30" i="7"/>
  <c r="BO30" i="7"/>
  <c r="BW30" i="7"/>
  <c r="BP30" i="7"/>
  <c r="BX30" i="7"/>
  <c r="BQ22" i="7"/>
  <c r="BY22" i="7"/>
  <c r="BR22" i="7"/>
  <c r="BS22" i="7"/>
  <c r="BT22" i="7"/>
  <c r="BU22" i="7"/>
  <c r="BV22" i="7"/>
  <c r="BO22" i="7"/>
  <c r="BW22" i="7"/>
  <c r="BP22" i="7"/>
  <c r="BX22" i="7"/>
  <c r="BQ14" i="7"/>
  <c r="BY14" i="7"/>
  <c r="BR14" i="7"/>
  <c r="BS14" i="7"/>
  <c r="BT14" i="7"/>
  <c r="BU14" i="7"/>
  <c r="BV14" i="7"/>
  <c r="BO14" i="7"/>
  <c r="BW14" i="7"/>
  <c r="BP14" i="7"/>
  <c r="BX14" i="7"/>
  <c r="BT61" i="7"/>
  <c r="BV61" i="7"/>
  <c r="BO61" i="7"/>
  <c r="BW61" i="7"/>
  <c r="BP61" i="7"/>
  <c r="BR61" i="7"/>
  <c r="BS61" i="7"/>
  <c r="BQ61" i="7"/>
  <c r="BU61" i="7"/>
  <c r="BX61" i="7"/>
  <c r="BY61" i="7"/>
  <c r="BT53" i="7"/>
  <c r="BV53" i="7"/>
  <c r="BO53" i="7"/>
  <c r="BW53" i="7"/>
  <c r="BP53" i="7"/>
  <c r="BX53" i="7"/>
  <c r="BQ53" i="7"/>
  <c r="BY53" i="7"/>
  <c r="BR53" i="7"/>
  <c r="BS53" i="7"/>
  <c r="BU53" i="7"/>
  <c r="BT45" i="7"/>
  <c r="BU45" i="7"/>
  <c r="BV45" i="7"/>
  <c r="BO45" i="7"/>
  <c r="BW45" i="7"/>
  <c r="BP45" i="7"/>
  <c r="BX45" i="7"/>
  <c r="BQ45" i="7"/>
  <c r="BY45" i="7"/>
  <c r="BR45" i="7"/>
  <c r="BS45" i="7"/>
  <c r="BT37" i="7"/>
  <c r="BU37" i="7"/>
  <c r="BV37" i="7"/>
  <c r="BO37" i="7"/>
  <c r="BW37" i="7"/>
  <c r="BP37" i="7"/>
  <c r="BX37" i="7"/>
  <c r="BQ37" i="7"/>
  <c r="BY37" i="7"/>
  <c r="BR37" i="7"/>
  <c r="BS37" i="7"/>
  <c r="BT29" i="7"/>
  <c r="BU29" i="7"/>
  <c r="BV29" i="7"/>
  <c r="BO29" i="7"/>
  <c r="BW29" i="7"/>
  <c r="BP29" i="7"/>
  <c r="BX29" i="7"/>
  <c r="BQ29" i="7"/>
  <c r="BY29" i="7"/>
  <c r="BR29" i="7"/>
  <c r="BS29" i="7"/>
  <c r="BT13" i="7"/>
  <c r="BU13" i="7"/>
  <c r="BV13" i="7"/>
  <c r="BO13" i="7"/>
  <c r="BW13" i="7"/>
  <c r="BP13" i="7"/>
  <c r="BX13" i="7"/>
  <c r="BQ13" i="7"/>
  <c r="BY13" i="7"/>
  <c r="BR13" i="7"/>
  <c r="BS13" i="7"/>
  <c r="BT5" i="7"/>
  <c r="BU5" i="7"/>
  <c r="BV5" i="7"/>
  <c r="BO5" i="7"/>
  <c r="BW5" i="7"/>
  <c r="BP5" i="7"/>
  <c r="BX5" i="7"/>
  <c r="BQ5" i="7"/>
  <c r="BY5" i="7"/>
  <c r="BR5" i="7"/>
  <c r="BS5" i="7"/>
  <c r="BN68" i="7"/>
  <c r="BN52" i="7"/>
  <c r="BN44" i="7"/>
  <c r="BN28" i="7"/>
  <c r="BN20" i="7"/>
  <c r="BN12" i="7"/>
  <c r="BN4" i="7"/>
  <c r="BT10" i="9"/>
  <c r="BU13" i="9"/>
  <c r="BO13" i="9"/>
  <c r="BX14" i="9"/>
  <c r="BO14" i="9"/>
  <c r="BT3" i="9"/>
  <c r="BP4" i="9"/>
  <c r="BY4" i="9"/>
  <c r="BW5" i="9"/>
  <c r="BP7" i="9"/>
  <c r="BW8" i="9"/>
  <c r="BV9" i="9"/>
  <c r="BW10" i="9"/>
  <c r="BN13" i="9"/>
  <c r="BQ14" i="9"/>
  <c r="BR17" i="9"/>
  <c r="BY5" i="9"/>
  <c r="BU25" i="9"/>
  <c r="BR25" i="9"/>
  <c r="BU43" i="9"/>
  <c r="BP43" i="9"/>
  <c r="BX43" i="9"/>
  <c r="BN43" i="9"/>
  <c r="BV43" i="9"/>
  <c r="BT43" i="9"/>
  <c r="BS43" i="9"/>
  <c r="BQ43" i="9"/>
  <c r="BW3" i="9"/>
  <c r="BR4" i="9"/>
  <c r="BN5" i="9"/>
  <c r="BS7" i="9"/>
  <c r="BY9" i="9"/>
  <c r="BR13" i="9"/>
  <c r="BT14" i="9"/>
  <c r="BU19" i="9"/>
  <c r="BO19" i="9"/>
  <c r="BO5" i="9"/>
  <c r="BW43" i="9"/>
  <c r="BV7" i="9"/>
  <c r="BO9" i="9"/>
  <c r="BO10" i="9"/>
  <c r="BV13" i="9"/>
  <c r="BY14" i="9"/>
  <c r="BT19" i="9"/>
  <c r="BU23" i="9"/>
  <c r="BT23" i="9"/>
  <c r="BR23" i="9"/>
  <c r="BO23" i="9"/>
  <c r="BU55" i="9"/>
  <c r="BY55" i="9"/>
  <c r="BP55" i="9"/>
  <c r="BX55" i="9"/>
  <c r="BO55" i="9"/>
  <c r="BW55" i="9"/>
  <c r="BN55" i="9"/>
  <c r="BT55" i="9"/>
  <c r="BS55" i="9"/>
  <c r="BR55" i="9"/>
  <c r="BQ55" i="9"/>
  <c r="BV4" i="9"/>
  <c r="BR5" i="9"/>
  <c r="BW7" i="9"/>
  <c r="BQ10" i="9"/>
  <c r="BW13" i="9"/>
  <c r="BU15" i="9"/>
  <c r="BR15" i="9"/>
  <c r="BU17" i="9"/>
  <c r="BN17" i="9"/>
  <c r="BV17" i="9"/>
  <c r="BT17" i="9"/>
  <c r="BX48" i="9"/>
  <c r="BO48" i="9"/>
  <c r="BW48" i="9"/>
  <c r="BR48" i="9"/>
  <c r="BV55" i="9"/>
  <c r="BN7" i="9"/>
  <c r="BX7" i="9"/>
  <c r="BT8" i="9"/>
  <c r="BR9" i="9"/>
  <c r="BR10" i="9"/>
  <c r="BX12" i="9"/>
  <c r="BR12" i="9"/>
  <c r="BY12" i="9"/>
  <c r="BY13" i="9"/>
  <c r="BO15" i="9"/>
  <c r="BO17" i="9"/>
  <c r="BU27" i="9"/>
  <c r="BT27" i="9"/>
  <c r="BR27" i="9"/>
  <c r="BO27" i="9"/>
  <c r="BW39" i="9"/>
  <c r="BW56" i="9"/>
  <c r="BP63" i="9"/>
  <c r="BT67" i="9"/>
  <c r="BM74" i="9"/>
  <c r="BP78" i="9"/>
  <c r="BU81" i="9"/>
  <c r="BP84" i="9"/>
  <c r="BU85" i="9"/>
  <c r="BO88" i="9"/>
  <c r="BU91" i="9"/>
  <c r="BW95" i="9"/>
  <c r="BQ104" i="9"/>
  <c r="BV110" i="9"/>
  <c r="BT111" i="9"/>
  <c r="BU117" i="9"/>
  <c r="BQ118" i="9"/>
  <c r="BR127" i="9"/>
  <c r="BW128" i="9"/>
  <c r="BO130" i="9"/>
  <c r="BX130" i="9"/>
  <c r="BS133" i="9"/>
  <c r="BS134" i="9"/>
  <c r="BR135" i="9"/>
  <c r="BQ139" i="9"/>
  <c r="BP140" i="9"/>
  <c r="BP141" i="9"/>
  <c r="BO145" i="9"/>
  <c r="BY145" i="9"/>
  <c r="BY148" i="9"/>
  <c r="BY157" i="9"/>
  <c r="BT157" i="9"/>
  <c r="BO157" i="9"/>
  <c r="BS158" i="9"/>
  <c r="BO166" i="9"/>
  <c r="BT180" i="9"/>
  <c r="BR180" i="9"/>
  <c r="BN180" i="9"/>
  <c r="BU180" i="9"/>
  <c r="BX227" i="9"/>
  <c r="BP227" i="9"/>
  <c r="BU264" i="9"/>
  <c r="BX264" i="9"/>
  <c r="BW264" i="9"/>
  <c r="BS264" i="9"/>
  <c r="BQ264" i="9"/>
  <c r="BP264" i="9"/>
  <c r="BO264" i="9"/>
  <c r="BU34" i="9"/>
  <c r="BT35" i="9"/>
  <c r="BN39" i="9"/>
  <c r="BX39" i="9"/>
  <c r="BT40" i="9"/>
  <c r="BM41" i="9"/>
  <c r="BY45" i="9"/>
  <c r="BN56" i="9"/>
  <c r="BY56" i="9"/>
  <c r="BW57" i="9"/>
  <c r="BS63" i="9"/>
  <c r="BU67" i="9"/>
  <c r="BS69" i="9"/>
  <c r="BS70" i="9"/>
  <c r="BR75" i="9"/>
  <c r="BQ78" i="9"/>
  <c r="BO79" i="9"/>
  <c r="BY79" i="9"/>
  <c r="BV80" i="9"/>
  <c r="BY81" i="9"/>
  <c r="BO83" i="9"/>
  <c r="BS84" i="9"/>
  <c r="BX85" i="9"/>
  <c r="BT87" i="9"/>
  <c r="BQ88" i="9"/>
  <c r="BQ89" i="9"/>
  <c r="BP94" i="9"/>
  <c r="BN95" i="9"/>
  <c r="BX95" i="9"/>
  <c r="BT96" i="9"/>
  <c r="BT97" i="9"/>
  <c r="BT98" i="9"/>
  <c r="BV102" i="9"/>
  <c r="BU104" i="9"/>
  <c r="BP108" i="9"/>
  <c r="BN109" i="9"/>
  <c r="BN110" i="9"/>
  <c r="BW110" i="9"/>
  <c r="BU111" i="9"/>
  <c r="BO115" i="9"/>
  <c r="BV117" i="9"/>
  <c r="BR118" i="9"/>
  <c r="BQ119" i="9"/>
  <c r="BY123" i="9"/>
  <c r="BO125" i="9"/>
  <c r="BY125" i="9"/>
  <c r="BT127" i="9"/>
  <c r="BX128" i="9"/>
  <c r="BP130" i="9"/>
  <c r="BY130" i="9"/>
  <c r="BT133" i="9"/>
  <c r="BU134" i="9"/>
  <c r="BU135" i="9"/>
  <c r="BO137" i="9"/>
  <c r="BY137" i="9"/>
  <c r="BR139" i="9"/>
  <c r="BQ140" i="9"/>
  <c r="BR141" i="9"/>
  <c r="BP145" i="9"/>
  <c r="BV146" i="9"/>
  <c r="BV150" i="9"/>
  <c r="BU150" i="9"/>
  <c r="BP152" i="9"/>
  <c r="BP154" i="9"/>
  <c r="BP157" i="9"/>
  <c r="BU160" i="9"/>
  <c r="BP163" i="9"/>
  <c r="BQ166" i="9"/>
  <c r="BU167" i="9"/>
  <c r="BX173" i="9"/>
  <c r="BV173" i="9"/>
  <c r="BW178" i="9"/>
  <c r="BQ180" i="9"/>
  <c r="BQ182" i="9"/>
  <c r="BS188" i="9"/>
  <c r="BY190" i="9"/>
  <c r="BW190" i="9"/>
  <c r="BO190" i="9"/>
  <c r="BU214" i="9"/>
  <c r="BT214" i="9"/>
  <c r="BS214" i="9"/>
  <c r="BR214" i="9"/>
  <c r="BY214" i="9"/>
  <c r="BP214" i="9"/>
  <c r="BX214" i="9"/>
  <c r="BO214" i="9"/>
  <c r="BW214" i="9"/>
  <c r="BN214" i="9"/>
  <c r="BR264" i="9"/>
  <c r="BV35" i="9"/>
  <c r="BO39" i="9"/>
  <c r="BY39" i="9"/>
  <c r="BV40" i="9"/>
  <c r="BO56" i="9"/>
  <c r="BY57" i="9"/>
  <c r="BT62" i="9"/>
  <c r="BT63" i="9"/>
  <c r="BW67" i="9"/>
  <c r="BU69" i="9"/>
  <c r="BT70" i="9"/>
  <c r="BM71" i="9"/>
  <c r="BS78" i="9"/>
  <c r="BP79" i="9"/>
  <c r="BW80" i="9"/>
  <c r="BP83" i="9"/>
  <c r="BU84" i="9"/>
  <c r="BY86" i="9"/>
  <c r="BV87" i="9"/>
  <c r="BR88" i="9"/>
  <c r="BU89" i="9"/>
  <c r="BP92" i="9"/>
  <c r="BQ94" i="9"/>
  <c r="BO95" i="9"/>
  <c r="BY95" i="9"/>
  <c r="BV96" i="9"/>
  <c r="BS100" i="9"/>
  <c r="BN102" i="9"/>
  <c r="BW102" i="9"/>
  <c r="BV104" i="9"/>
  <c r="BO107" i="9"/>
  <c r="BQ108" i="9"/>
  <c r="BP109" i="9"/>
  <c r="BO110" i="9"/>
  <c r="BX110" i="9"/>
  <c r="BW111" i="9"/>
  <c r="BP115" i="9"/>
  <c r="BQ116" i="9"/>
  <c r="BX117" i="9"/>
  <c r="BS118" i="9"/>
  <c r="BV119" i="9"/>
  <c r="BP125" i="9"/>
  <c r="BV126" i="9"/>
  <c r="BV127" i="9"/>
  <c r="BQ130" i="9"/>
  <c r="BW133" i="9"/>
  <c r="BV134" i="9"/>
  <c r="BV135" i="9"/>
  <c r="BP137" i="9"/>
  <c r="BV138" i="9"/>
  <c r="BT139" i="9"/>
  <c r="BT140" i="9"/>
  <c r="BS141" i="9"/>
  <c r="BQ145" i="9"/>
  <c r="BN146" i="9"/>
  <c r="BW146" i="9"/>
  <c r="BO149" i="9"/>
  <c r="BO150" i="9"/>
  <c r="BT152" i="9"/>
  <c r="BQ154" i="9"/>
  <c r="BQ155" i="9"/>
  <c r="BR157" i="9"/>
  <c r="BW160" i="9"/>
  <c r="BR166" i="9"/>
  <c r="BP173" i="9"/>
  <c r="BS180" i="9"/>
  <c r="BP190" i="9"/>
  <c r="BW203" i="9"/>
  <c r="BV203" i="9"/>
  <c r="BU203" i="9"/>
  <c r="BP203" i="9"/>
  <c r="BO203" i="9"/>
  <c r="BN203" i="9"/>
  <c r="BU206" i="9"/>
  <c r="BY206" i="9"/>
  <c r="BP206" i="9"/>
  <c r="BX206" i="9"/>
  <c r="BO206" i="9"/>
  <c r="BW206" i="9"/>
  <c r="BN206" i="9"/>
  <c r="BT206" i="9"/>
  <c r="BS206" i="9"/>
  <c r="BR206" i="9"/>
  <c r="BQ214" i="9"/>
  <c r="BU241" i="9"/>
  <c r="BR241" i="9"/>
  <c r="BP241" i="9"/>
  <c r="BN241" i="9"/>
  <c r="BW241" i="9"/>
  <c r="BT241" i="9"/>
  <c r="BU256" i="9"/>
  <c r="BX256" i="9"/>
  <c r="BW256" i="9"/>
  <c r="BS256" i="9"/>
  <c r="BQ256" i="9"/>
  <c r="BP256" i="9"/>
  <c r="BO256" i="9"/>
  <c r="BY264" i="9"/>
  <c r="BM26" i="9"/>
  <c r="BW35" i="9"/>
  <c r="BP39" i="9"/>
  <c r="BW40" i="9"/>
  <c r="BX54" i="9"/>
  <c r="BQ56" i="9"/>
  <c r="BN57" i="9"/>
  <c r="BO59" i="9"/>
  <c r="BU62" i="9"/>
  <c r="BW63" i="9"/>
  <c r="BV69" i="9"/>
  <c r="BV70" i="9"/>
  <c r="BT78" i="9"/>
  <c r="BS83" i="9"/>
  <c r="BX84" i="9"/>
  <c r="BW87" i="9"/>
  <c r="BS88" i="9"/>
  <c r="BP95" i="9"/>
  <c r="BW96" i="9"/>
  <c r="BX104" i="9"/>
  <c r="BQ109" i="9"/>
  <c r="BP110" i="9"/>
  <c r="BY110" i="9"/>
  <c r="BY117" i="9"/>
  <c r="BT118" i="9"/>
  <c r="BY127" i="9"/>
  <c r="BR130" i="9"/>
  <c r="BX133" i="9"/>
  <c r="BW134" i="9"/>
  <c r="BX135" i="9"/>
  <c r="BU139" i="9"/>
  <c r="BU140" i="9"/>
  <c r="BT141" i="9"/>
  <c r="BS145" i="9"/>
  <c r="BS166" i="9"/>
  <c r="BT179" i="9"/>
  <c r="BR179" i="9"/>
  <c r="BO179" i="9"/>
  <c r="BU179" i="9"/>
  <c r="BV191" i="9"/>
  <c r="BQ191" i="9"/>
  <c r="BY191" i="9"/>
  <c r="BO191" i="9"/>
  <c r="BW191" i="9"/>
  <c r="BS191" i="9"/>
  <c r="BV197" i="9"/>
  <c r="BU197" i="9"/>
  <c r="BT197" i="9"/>
  <c r="BR197" i="9"/>
  <c r="BN197" i="9"/>
  <c r="BV200" i="9"/>
  <c r="BT200" i="9"/>
  <c r="BS200" i="9"/>
  <c r="BR200" i="9"/>
  <c r="BU248" i="9"/>
  <c r="BQ248" i="9"/>
  <c r="BP248" i="9"/>
  <c r="BO248" i="9"/>
  <c r="BX248" i="9"/>
  <c r="BW248" i="9"/>
  <c r="BS248" i="9"/>
  <c r="BV78" i="9"/>
  <c r="BT88" i="9"/>
  <c r="BV118" i="9"/>
  <c r="BV139" i="9"/>
  <c r="BW140" i="9"/>
  <c r="BW141" i="9"/>
  <c r="BT145" i="9"/>
  <c r="BY152" i="9"/>
  <c r="BW157" i="9"/>
  <c r="BY165" i="9"/>
  <c r="BV165" i="9"/>
  <c r="BV166" i="9"/>
  <c r="BP179" i="9"/>
  <c r="BP191" i="9"/>
  <c r="BQ197" i="9"/>
  <c r="BU200" i="9"/>
  <c r="BW204" i="9"/>
  <c r="BX204" i="9"/>
  <c r="BV204" i="9"/>
  <c r="BS204" i="9"/>
  <c r="BQ204" i="9"/>
  <c r="BP204" i="9"/>
  <c r="BN204" i="9"/>
  <c r="BU210" i="9"/>
  <c r="BT210" i="9"/>
  <c r="BS210" i="9"/>
  <c r="BX215" i="9"/>
  <c r="BR215" i="9"/>
  <c r="BQ215" i="9"/>
  <c r="BO215" i="9"/>
  <c r="BY215" i="9"/>
  <c r="BW215" i="9"/>
  <c r="BT215" i="9"/>
  <c r="BR248" i="9"/>
  <c r="BY256" i="9"/>
  <c r="BT22" i="9"/>
  <c r="BO35" i="9"/>
  <c r="BY35" i="9"/>
  <c r="BS39" i="9"/>
  <c r="BO40" i="9"/>
  <c r="BR45" i="9"/>
  <c r="BR46" i="9"/>
  <c r="BW47" i="9"/>
  <c r="BX50" i="9"/>
  <c r="BR52" i="9"/>
  <c r="BS56" i="9"/>
  <c r="BQ57" i="9"/>
  <c r="BT59" i="9"/>
  <c r="BY62" i="9"/>
  <c r="BP64" i="9"/>
  <c r="BO67" i="9"/>
  <c r="BY70" i="9"/>
  <c r="BQ77" i="9"/>
  <c r="BX78" i="9"/>
  <c r="BT79" i="9"/>
  <c r="BQ80" i="9"/>
  <c r="BO81" i="9"/>
  <c r="BT82" i="9"/>
  <c r="BX83" i="9"/>
  <c r="BN85" i="9"/>
  <c r="BQ86" i="9"/>
  <c r="BO87" i="9"/>
  <c r="BY87" i="9"/>
  <c r="BV88" i="9"/>
  <c r="BU90" i="9"/>
  <c r="BP93" i="9"/>
  <c r="BV94" i="9"/>
  <c r="BS95" i="9"/>
  <c r="BO96" i="9"/>
  <c r="BP101" i="9"/>
  <c r="BQ102" i="9"/>
  <c r="BQ105" i="9"/>
  <c r="BV107" i="9"/>
  <c r="BU108" i="9"/>
  <c r="BU109" i="9"/>
  <c r="BR110" i="9"/>
  <c r="BN111" i="9"/>
  <c r="BU115" i="9"/>
  <c r="BO117" i="9"/>
  <c r="BN118" i="9"/>
  <c r="BW118" i="9"/>
  <c r="BT124" i="9"/>
  <c r="BT125" i="9"/>
  <c r="BP126" i="9"/>
  <c r="BY126" i="9"/>
  <c r="BO128" i="9"/>
  <c r="BT130" i="9"/>
  <c r="BO133" i="9"/>
  <c r="BN134" i="9"/>
  <c r="BN135" i="9"/>
  <c r="BS136" i="9"/>
  <c r="BT137" i="9"/>
  <c r="BP138" i="9"/>
  <c r="BY138" i="9"/>
  <c r="BY139" i="9"/>
  <c r="BX140" i="9"/>
  <c r="BX141" i="9"/>
  <c r="BY144" i="9"/>
  <c r="BV145" i="9"/>
  <c r="BQ146" i="9"/>
  <c r="BS149" i="9"/>
  <c r="BP151" i="9"/>
  <c r="BU153" i="9"/>
  <c r="BQ153" i="9"/>
  <c r="BX153" i="9"/>
  <c r="BW156" i="9"/>
  <c r="BP156" i="9"/>
  <c r="BX157" i="9"/>
  <c r="BV159" i="9"/>
  <c r="BS164" i="9"/>
  <c r="BX164" i="9"/>
  <c r="BQ164" i="9"/>
  <c r="BQ165" i="9"/>
  <c r="BR168" i="9"/>
  <c r="BT170" i="9"/>
  <c r="BO170" i="9"/>
  <c r="BT172" i="9"/>
  <c r="BQ172" i="9"/>
  <c r="BY172" i="9"/>
  <c r="BX177" i="9"/>
  <c r="BW177" i="9"/>
  <c r="BS179" i="9"/>
  <c r="BT183" i="9"/>
  <c r="BR183" i="9"/>
  <c r="BN183" i="9"/>
  <c r="BU183" i="9"/>
  <c r="BR191" i="9"/>
  <c r="BS197" i="9"/>
  <c r="BR204" i="9"/>
  <c r="BX207" i="9"/>
  <c r="BY207" i="9"/>
  <c r="BW207" i="9"/>
  <c r="BT207" i="9"/>
  <c r="BR207" i="9"/>
  <c r="BQ207" i="9"/>
  <c r="BO207" i="9"/>
  <c r="BX210" i="9"/>
  <c r="BS215" i="9"/>
  <c r="BY248" i="9"/>
  <c r="BY78" i="9"/>
  <c r="BW88" i="9"/>
  <c r="BQ128" i="9"/>
  <c r="BV130" i="9"/>
  <c r="BP133" i="9"/>
  <c r="BO134" i="9"/>
  <c r="BP135" i="9"/>
  <c r="BW145" i="9"/>
  <c r="BW158" i="9"/>
  <c r="BN158" i="9"/>
  <c r="BX162" i="9"/>
  <c r="BS162" i="9"/>
  <c r="BU166" i="9"/>
  <c r="BY166" i="9"/>
  <c r="BP166" i="9"/>
  <c r="BT166" i="9"/>
  <c r="BX166" i="9"/>
  <c r="BT191" i="9"/>
  <c r="BW216" i="9"/>
  <c r="BV216" i="9"/>
  <c r="BN216" i="9"/>
  <c r="BY229" i="9"/>
  <c r="BV229" i="9"/>
  <c r="BN229" i="9"/>
  <c r="BU269" i="9"/>
  <c r="BT269" i="9"/>
  <c r="BS269" i="9"/>
  <c r="BR269" i="9"/>
  <c r="BY269" i="9"/>
  <c r="BP269" i="9"/>
  <c r="BX269" i="9"/>
  <c r="BO269" i="9"/>
  <c r="BW269" i="9"/>
  <c r="BN269" i="9"/>
  <c r="BM36" i="9"/>
  <c r="BR36" i="9" s="1"/>
  <c r="BX38" i="9"/>
  <c r="BV39" i="9"/>
  <c r="BR40" i="9"/>
  <c r="BW44" i="9"/>
  <c r="BV45" i="9"/>
  <c r="BW46" i="9"/>
  <c r="BM51" i="9"/>
  <c r="BW51" i="9" s="1"/>
  <c r="BV56" i="9"/>
  <c r="BT57" i="9"/>
  <c r="BT58" i="9"/>
  <c r="BO63" i="9"/>
  <c r="BM65" i="9"/>
  <c r="BT65" i="9" s="1"/>
  <c r="BP70" i="9"/>
  <c r="BN78" i="9"/>
  <c r="BW79" i="9"/>
  <c r="BT81" i="9"/>
  <c r="BN84" i="9"/>
  <c r="BS85" i="9"/>
  <c r="BQ87" i="9"/>
  <c r="BN88" i="9"/>
  <c r="BY88" i="9"/>
  <c r="BP91" i="9"/>
  <c r="BY94" i="9"/>
  <c r="BV95" i="9"/>
  <c r="BR96" i="9"/>
  <c r="BV101" i="9"/>
  <c r="BY109" i="9"/>
  <c r="BT110" i="9"/>
  <c r="BR111" i="9"/>
  <c r="BX115" i="9"/>
  <c r="BP118" i="9"/>
  <c r="BY118" i="9"/>
  <c r="BW125" i="9"/>
  <c r="BN127" i="9"/>
  <c r="BT128" i="9"/>
  <c r="BN130" i="9"/>
  <c r="BW130" i="9"/>
  <c r="BR133" i="9"/>
  <c r="BW137" i="9"/>
  <c r="BO141" i="9"/>
  <c r="BV142" i="9"/>
  <c r="BN145" i="9"/>
  <c r="BX145" i="9"/>
  <c r="BX151" i="9"/>
  <c r="BU154" i="9"/>
  <c r="BW154" i="9"/>
  <c r="BN154" i="9"/>
  <c r="BX154" i="9"/>
  <c r="BO158" i="9"/>
  <c r="BT163" i="9"/>
  <c r="BY163" i="9"/>
  <c r="BR163" i="9"/>
  <c r="BN166" i="9"/>
  <c r="BV178" i="9"/>
  <c r="BN178" i="9"/>
  <c r="BT178" i="9"/>
  <c r="BY179" i="9"/>
  <c r="BU182" i="9"/>
  <c r="BT182" i="9"/>
  <c r="BR182" i="9"/>
  <c r="BY182" i="9"/>
  <c r="BP182" i="9"/>
  <c r="BW182" i="9"/>
  <c r="BN182" i="9"/>
  <c r="BV188" i="9"/>
  <c r="BR188" i="9"/>
  <c r="BN188" i="9"/>
  <c r="BX191" i="9"/>
  <c r="BW208" i="9"/>
  <c r="BU208" i="9"/>
  <c r="BT208" i="9"/>
  <c r="BN208" i="9"/>
  <c r="BX217" i="9"/>
  <c r="BW217" i="9"/>
  <c r="BO217" i="9"/>
  <c r="BU230" i="9"/>
  <c r="BT230" i="9"/>
  <c r="BS230" i="9"/>
  <c r="BQ230" i="9"/>
  <c r="BO230" i="9"/>
  <c r="BY230" i="9"/>
  <c r="BN230" i="9"/>
  <c r="BR263" i="9"/>
  <c r="BX263" i="9"/>
  <c r="BT263" i="9"/>
  <c r="BP263" i="9"/>
  <c r="BQ269" i="9"/>
  <c r="BX277" i="9"/>
  <c r="BX171" i="9"/>
  <c r="BO174" i="9"/>
  <c r="BX174" i="9"/>
  <c r="BO186" i="9"/>
  <c r="BO187" i="9"/>
  <c r="BY187" i="9"/>
  <c r="BT192" i="9"/>
  <c r="BU193" i="9"/>
  <c r="BW199" i="9"/>
  <c r="BU209" i="9"/>
  <c r="BP212" i="9"/>
  <c r="BY220" i="9"/>
  <c r="BO222" i="9"/>
  <c r="BX222" i="9"/>
  <c r="BW223" i="9"/>
  <c r="BV228" i="9"/>
  <c r="BU234" i="9"/>
  <c r="BT237" i="9"/>
  <c r="BV238" i="9"/>
  <c r="BQ243" i="9"/>
  <c r="BX251" i="9"/>
  <c r="BP253" i="9"/>
  <c r="BY253" i="9"/>
  <c r="BP261" i="9"/>
  <c r="BY261" i="9"/>
  <c r="BX267" i="9"/>
  <c r="BX271" i="9"/>
  <c r="BX272" i="9"/>
  <c r="BY275" i="9"/>
  <c r="BP277" i="9"/>
  <c r="BY277" i="9"/>
  <c r="BX199" i="9"/>
  <c r="BV237" i="9"/>
  <c r="BY272" i="9"/>
  <c r="BQ277" i="9"/>
  <c r="BX193" i="9"/>
  <c r="BO199" i="9"/>
  <c r="BY199" i="9"/>
  <c r="BX209" i="9"/>
  <c r="BT221" i="9"/>
  <c r="BY228" i="9"/>
  <c r="BU231" i="9"/>
  <c r="BN237" i="9"/>
  <c r="BW237" i="9"/>
  <c r="BS243" i="9"/>
  <c r="BV247" i="9"/>
  <c r="BR253" i="9"/>
  <c r="BQ254" i="9"/>
  <c r="BR261" i="9"/>
  <c r="BO272" i="9"/>
  <c r="BP275" i="9"/>
  <c r="BO276" i="9"/>
  <c r="BR277" i="9"/>
  <c r="BQ278" i="9"/>
  <c r="BY278" i="9"/>
  <c r="BQ171" i="9"/>
  <c r="BS174" i="9"/>
  <c r="BU181" i="9"/>
  <c r="BO184" i="9"/>
  <c r="BS187" i="9"/>
  <c r="BS189" i="9"/>
  <c r="BO193" i="9"/>
  <c r="BW196" i="9"/>
  <c r="BQ199" i="9"/>
  <c r="BV212" i="9"/>
  <c r="BR220" i="9"/>
  <c r="BV221" i="9"/>
  <c r="BS222" i="9"/>
  <c r="BQ223" i="9"/>
  <c r="BP228" i="9"/>
  <c r="BO234" i="9"/>
  <c r="BP237" i="9"/>
  <c r="BY237" i="9"/>
  <c r="BX242" i="9"/>
  <c r="BX243" i="9"/>
  <c r="BV245" i="9"/>
  <c r="BQ251" i="9"/>
  <c r="BT253" i="9"/>
  <c r="BU254" i="9"/>
  <c r="BT261" i="9"/>
  <c r="BQ272" i="9"/>
  <c r="BR275" i="9"/>
  <c r="BW276" i="9"/>
  <c r="BT277" i="9"/>
  <c r="BR199" i="9"/>
  <c r="BQ237" i="9"/>
  <c r="BY243" i="9"/>
  <c r="BV253" i="9"/>
  <c r="BV261" i="9"/>
  <c r="BR272" i="9"/>
  <c r="BS275" i="9"/>
  <c r="BV277" i="9"/>
  <c r="BV174" i="9"/>
  <c r="BY181" i="9"/>
  <c r="BX184" i="9"/>
  <c r="BW187" i="9"/>
  <c r="BR192" i="9"/>
  <c r="BS199" i="9"/>
  <c r="BY212" i="9"/>
  <c r="BV222" i="9"/>
  <c r="BS223" i="9"/>
  <c r="BR228" i="9"/>
  <c r="BR234" i="9"/>
  <c r="BR237" i="9"/>
  <c r="BN243" i="9"/>
  <c r="BO245" i="9"/>
  <c r="BX245" i="9"/>
  <c r="BS251" i="9"/>
  <c r="BN253" i="9"/>
  <c r="BW253" i="9"/>
  <c r="BX259" i="9"/>
  <c r="BN261" i="9"/>
  <c r="BW261" i="9"/>
  <c r="BS267" i="9"/>
  <c r="BW268" i="9"/>
  <c r="BP271" i="9"/>
  <c r="BS272" i="9"/>
  <c r="BV273" i="9"/>
  <c r="BT275" i="9"/>
  <c r="BN277" i="9"/>
  <c r="BW277" i="9"/>
  <c r="BT18" i="12"/>
  <c r="BV38" i="12"/>
  <c r="BX44" i="12"/>
  <c r="BP72" i="12"/>
  <c r="BT105" i="12"/>
  <c r="BU124" i="12"/>
  <c r="BY151" i="12"/>
  <c r="BY161" i="12"/>
  <c r="BT181" i="12"/>
  <c r="BN265" i="12"/>
  <c r="BV181" i="12"/>
  <c r="BN275" i="12"/>
  <c r="BV3" i="12"/>
  <c r="BR27" i="12"/>
  <c r="BQ33" i="12"/>
  <c r="BN58" i="12"/>
  <c r="BO94" i="12"/>
  <c r="BT97" i="12"/>
  <c r="BO103" i="12"/>
  <c r="BV122" i="12"/>
  <c r="BN135" i="12"/>
  <c r="BV137" i="12"/>
  <c r="BN144" i="12"/>
  <c r="BR197" i="12"/>
  <c r="BV225" i="12"/>
  <c r="BP252" i="12"/>
  <c r="BX58" i="12"/>
  <c r="BP135" i="12"/>
  <c r="BR144" i="12"/>
  <c r="BP169" i="12"/>
  <c r="BN180" i="12"/>
  <c r="BS229" i="12"/>
  <c r="BX252" i="12"/>
  <c r="BN270" i="12"/>
  <c r="BS273" i="12"/>
  <c r="BN81" i="12"/>
  <c r="BS135" i="12"/>
  <c r="BX144" i="12"/>
  <c r="BS147" i="12"/>
  <c r="BP150" i="12"/>
  <c r="BS180" i="12"/>
  <c r="BS186" i="12"/>
  <c r="BN192" i="12"/>
  <c r="BR270" i="12"/>
  <c r="BW273" i="12"/>
  <c r="BY135" i="12"/>
  <c r="BU62" i="12"/>
  <c r="BP111" i="12"/>
  <c r="BR18" i="12"/>
  <c r="BN38" i="12"/>
  <c r="BN44" i="12"/>
  <c r="BR105" i="12"/>
  <c r="BT108" i="12"/>
  <c r="BS121" i="12"/>
  <c r="BN124" i="12"/>
  <c r="BP161" i="12"/>
  <c r="BN181" i="12"/>
  <c r="BW207" i="12"/>
  <c r="BW241" i="12"/>
  <c r="BV248" i="12"/>
  <c r="BN10" i="12"/>
  <c r="BP13" i="12"/>
  <c r="BN25" i="12"/>
  <c r="BN32" i="12"/>
  <c r="BQ39" i="12"/>
  <c r="BX48" i="12"/>
  <c r="BN54" i="12"/>
  <c r="BN55" i="12"/>
  <c r="BT73" i="12"/>
  <c r="BP79" i="12"/>
  <c r="BP81" i="12"/>
  <c r="BQ87" i="12"/>
  <c r="BN90" i="12"/>
  <c r="BN95" i="12"/>
  <c r="BN110" i="12"/>
  <c r="BY124" i="12"/>
  <c r="BU150" i="12"/>
  <c r="BX156" i="12"/>
  <c r="BP168" i="12"/>
  <c r="BQ177" i="12"/>
  <c r="BX186" i="12"/>
  <c r="BO194" i="12"/>
  <c r="BX195" i="12"/>
  <c r="BU208" i="12"/>
  <c r="BY214" i="12"/>
  <c r="BX223" i="12"/>
  <c r="BX229" i="12"/>
  <c r="BW245" i="12"/>
  <c r="BQ270" i="12"/>
  <c r="BV275" i="12"/>
  <c r="BO10" i="12"/>
  <c r="BR25" i="12"/>
  <c r="BO32" i="12"/>
  <c r="BO54" i="12"/>
  <c r="BO55" i="12"/>
  <c r="BT79" i="12"/>
  <c r="BW87" i="12"/>
  <c r="BO90" i="12"/>
  <c r="BR95" i="12"/>
  <c r="BQ110" i="12"/>
  <c r="BR168" i="12"/>
  <c r="BR177" i="12"/>
  <c r="BR194" i="12"/>
  <c r="BQ10" i="12"/>
  <c r="BN24" i="12"/>
  <c r="BX25" i="12"/>
  <c r="BT32" i="12"/>
  <c r="BV35" i="12"/>
  <c r="BQ54" i="12"/>
  <c r="BP55" i="12"/>
  <c r="BN59" i="12"/>
  <c r="BQ61" i="12"/>
  <c r="BX64" i="12"/>
  <c r="BN78" i="12"/>
  <c r="BY79" i="12"/>
  <c r="BP90" i="12"/>
  <c r="BN106" i="12"/>
  <c r="BV110" i="12"/>
  <c r="BN113" i="12"/>
  <c r="BN123" i="12"/>
  <c r="BP131" i="12"/>
  <c r="BX163" i="12"/>
  <c r="BN166" i="12"/>
  <c r="BT168" i="12"/>
  <c r="BY177" i="12"/>
  <c r="BO182" i="12"/>
  <c r="BP206" i="12"/>
  <c r="BY261" i="12"/>
  <c r="BS270" i="12"/>
  <c r="BT10" i="12"/>
  <c r="BT54" i="12"/>
  <c r="BR55" i="12"/>
  <c r="BR59" i="12"/>
  <c r="BY64" i="12"/>
  <c r="BO78" i="12"/>
  <c r="BT90" i="12"/>
  <c r="BQ106" i="12"/>
  <c r="BQ113" i="12"/>
  <c r="BV123" i="12"/>
  <c r="BY131" i="12"/>
  <c r="BW182" i="12"/>
  <c r="BR5" i="12"/>
  <c r="BX10" i="12"/>
  <c r="BO12" i="12"/>
  <c r="BT24" i="12"/>
  <c r="BT38" i="12"/>
  <c r="BV54" i="12"/>
  <c r="BS55" i="12"/>
  <c r="BP70" i="12"/>
  <c r="BP78" i="12"/>
  <c r="BY90" i="12"/>
  <c r="BN105" i="12"/>
  <c r="BU106" i="12"/>
  <c r="BP109" i="12"/>
  <c r="BP119" i="12"/>
  <c r="BN122" i="12"/>
  <c r="BO151" i="12"/>
  <c r="BN153" i="12"/>
  <c r="BT155" i="12"/>
  <c r="BQ172" i="12"/>
  <c r="BN186" i="12"/>
  <c r="BW190" i="12"/>
  <c r="BN195" i="12"/>
  <c r="BO204" i="12"/>
  <c r="BN219" i="12"/>
  <c r="BP228" i="12"/>
  <c r="BO241" i="12"/>
  <c r="BQ244" i="12"/>
  <c r="BR259" i="12"/>
  <c r="BP9" i="12"/>
  <c r="BY10" i="12"/>
  <c r="BQ12" i="12"/>
  <c r="BU20" i="12"/>
  <c r="BT22" i="12"/>
  <c r="BV24" i="12"/>
  <c r="BY54" i="12"/>
  <c r="BT55" i="12"/>
  <c r="BT78" i="12"/>
  <c r="BQ105" i="12"/>
  <c r="BR109" i="12"/>
  <c r="BR122" i="12"/>
  <c r="BS151" i="12"/>
  <c r="BO153" i="12"/>
  <c r="BP186" i="12"/>
  <c r="BP195" i="12"/>
  <c r="BT204" i="12"/>
  <c r="BW55" i="12"/>
  <c r="BU122" i="12"/>
  <c r="BX151" i="12"/>
  <c r="BP153" i="12"/>
  <c r="BR186" i="12"/>
  <c r="BR195" i="12"/>
  <c r="BX219" i="12"/>
  <c r="BY250" i="12"/>
  <c r="BP266" i="12"/>
  <c r="BT19" i="12"/>
  <c r="BP96" i="12"/>
  <c r="BR125" i="12"/>
  <c r="BR156" i="12"/>
  <c r="BT164" i="12"/>
  <c r="BT178" i="12"/>
  <c r="BN201" i="12"/>
  <c r="BT220" i="12"/>
  <c r="BT236" i="12"/>
  <c r="BN9" i="12"/>
  <c r="BP14" i="12"/>
  <c r="BX19" i="12"/>
  <c r="BR23" i="12"/>
  <c r="BX24" i="12"/>
  <c r="BV32" i="12"/>
  <c r="BN35" i="12"/>
  <c r="BR37" i="12"/>
  <c r="BR53" i="12"/>
  <c r="BQ59" i="12"/>
  <c r="BN67" i="12"/>
  <c r="BO70" i="12"/>
  <c r="BP75" i="12"/>
  <c r="BV76" i="12"/>
  <c r="BQ78" i="12"/>
  <c r="BO81" i="12"/>
  <c r="BR90" i="12"/>
  <c r="BN94" i="12"/>
  <c r="BX96" i="12"/>
  <c r="BT101" i="12"/>
  <c r="BT109" i="12"/>
  <c r="BN111" i="12"/>
  <c r="BO113" i="12"/>
  <c r="BN115" i="12"/>
  <c r="BN119" i="12"/>
  <c r="BT124" i="12"/>
  <c r="BW125" i="12"/>
  <c r="BO131" i="12"/>
  <c r="BP147" i="12"/>
  <c r="BR151" i="12"/>
  <c r="BT156" i="12"/>
  <c r="BU158" i="12"/>
  <c r="BX164" i="12"/>
  <c r="BX166" i="12"/>
  <c r="BQ168" i="12"/>
  <c r="BT177" i="12"/>
  <c r="BW178" i="12"/>
  <c r="BV186" i="12"/>
  <c r="BR192" i="12"/>
  <c r="BW194" i="12"/>
  <c r="BO201" i="12"/>
  <c r="BX236" i="12"/>
  <c r="BO239" i="12"/>
  <c r="BO245" i="12"/>
  <c r="BR247" i="12"/>
  <c r="BN252" i="12"/>
  <c r="BP254" i="12"/>
  <c r="BV260" i="12"/>
  <c r="BX265" i="12"/>
  <c r="BT268" i="12"/>
  <c r="BP274" i="12"/>
  <c r="BY19" i="12"/>
  <c r="BP201" i="12"/>
  <c r="BT270" i="12"/>
  <c r="BN273" i="12"/>
  <c r="BQ274" i="12"/>
  <c r="BW9" i="12"/>
  <c r="BY14" i="12"/>
  <c r="BN19" i="12"/>
  <c r="BP42" i="12"/>
  <c r="BO47" i="12"/>
  <c r="BY55" i="12"/>
  <c r="BS59" i="12"/>
  <c r="BQ70" i="12"/>
  <c r="BO73" i="12"/>
  <c r="BS75" i="12"/>
  <c r="BX78" i="12"/>
  <c r="BN80" i="12"/>
  <c r="BT81" i="12"/>
  <c r="BX90" i="12"/>
  <c r="BN93" i="12"/>
  <c r="BP94" i="12"/>
  <c r="BO95" i="12"/>
  <c r="BS111" i="12"/>
  <c r="BS113" i="12"/>
  <c r="BS115" i="12"/>
  <c r="BS117" i="12"/>
  <c r="BS119" i="12"/>
  <c r="BS123" i="12"/>
  <c r="BV124" i="12"/>
  <c r="BR131" i="12"/>
  <c r="BO135" i="12"/>
  <c r="BP136" i="12"/>
  <c r="BN139" i="12"/>
  <c r="BN164" i="12"/>
  <c r="BS168" i="12"/>
  <c r="BP173" i="12"/>
  <c r="BO176" i="12"/>
  <c r="BS201" i="12"/>
  <c r="BR203" i="12"/>
  <c r="BW212" i="12"/>
  <c r="BN214" i="12"/>
  <c r="BR219" i="12"/>
  <c r="BP221" i="12"/>
  <c r="BN223" i="12"/>
  <c r="BT228" i="12"/>
  <c r="BR245" i="12"/>
  <c r="BS250" i="12"/>
  <c r="BT252" i="12"/>
  <c r="BT258" i="12"/>
  <c r="BQ273" i="12"/>
  <c r="BR274" i="12"/>
  <c r="BV276" i="12"/>
  <c r="BO19" i="12"/>
  <c r="BP47" i="12"/>
  <c r="BW59" i="12"/>
  <c r="BR70" i="12"/>
  <c r="BW75" i="12"/>
  <c r="BR80" i="12"/>
  <c r="BV81" i="12"/>
  <c r="BP93" i="12"/>
  <c r="BQ94" i="12"/>
  <c r="BX115" i="12"/>
  <c r="BT131" i="12"/>
  <c r="BO139" i="12"/>
  <c r="BP164" i="12"/>
  <c r="BV176" i="12"/>
  <c r="BW201" i="12"/>
  <c r="BP19" i="12"/>
  <c r="BN20" i="12"/>
  <c r="BO24" i="12"/>
  <c r="BQ25" i="12"/>
  <c r="BO38" i="12"/>
  <c r="BN45" i="12"/>
  <c r="BR47" i="12"/>
  <c r="BR49" i="12"/>
  <c r="BX59" i="12"/>
  <c r="BV70" i="12"/>
  <c r="BO72" i="12"/>
  <c r="BS73" i="12"/>
  <c r="BX75" i="12"/>
  <c r="BV80" i="12"/>
  <c r="BO85" i="12"/>
  <c r="BO87" i="12"/>
  <c r="BV93" i="12"/>
  <c r="BR94" i="12"/>
  <c r="BN109" i="12"/>
  <c r="BX123" i="12"/>
  <c r="BX131" i="12"/>
  <c r="BQ135" i="12"/>
  <c r="BQ139" i="12"/>
  <c r="BV141" i="12"/>
  <c r="BQ144" i="12"/>
  <c r="BV146" i="12"/>
  <c r="BQ148" i="12"/>
  <c r="BT153" i="12"/>
  <c r="BP157" i="12"/>
  <c r="BP162" i="12"/>
  <c r="BQ164" i="12"/>
  <c r="BX168" i="12"/>
  <c r="BN171" i="12"/>
  <c r="BO178" i="12"/>
  <c r="BN184" i="12"/>
  <c r="BO186" i="12"/>
  <c r="BP187" i="12"/>
  <c r="BN197" i="12"/>
  <c r="BY201" i="12"/>
  <c r="BR217" i="12"/>
  <c r="BR221" i="12"/>
  <c r="BS226" i="12"/>
  <c r="BP261" i="12"/>
  <c r="BN264" i="12"/>
  <c r="BN271" i="12"/>
  <c r="BT273" i="12"/>
  <c r="BR19" i="12"/>
  <c r="BV47" i="12"/>
  <c r="BY70" i="12"/>
  <c r="BW93" i="12"/>
  <c r="BV94" i="12"/>
  <c r="BX139" i="12"/>
  <c r="BV157" i="12"/>
  <c r="BR164" i="12"/>
  <c r="BP178" i="12"/>
  <c r="BR184" i="12"/>
  <c r="BR187" i="12"/>
  <c r="BP197" i="12"/>
  <c r="BT221" i="12"/>
  <c r="BS19" i="12"/>
  <c r="BR30" i="12"/>
  <c r="BW47" i="12"/>
  <c r="BP62" i="12"/>
  <c r="BT72" i="12"/>
  <c r="BN75" i="12"/>
  <c r="BY94" i="12"/>
  <c r="BN96" i="12"/>
  <c r="BU107" i="12"/>
  <c r="BQ109" i="12"/>
  <c r="BN125" i="12"/>
  <c r="BX134" i="12"/>
  <c r="BX135" i="12"/>
  <c r="BY139" i="12"/>
  <c r="BV144" i="12"/>
  <c r="BN152" i="12"/>
  <c r="BP156" i="12"/>
  <c r="BS164" i="12"/>
  <c r="BN168" i="12"/>
  <c r="BR178" i="12"/>
  <c r="BY184" i="12"/>
  <c r="BY187" i="12"/>
  <c r="BT275" i="12"/>
  <c r="BT5" i="12"/>
  <c r="BT9" i="12"/>
  <c r="BR10" i="12"/>
  <c r="BQ13" i="12"/>
  <c r="BX17" i="12"/>
  <c r="BV18" i="12"/>
  <c r="BQ19" i="12"/>
  <c r="BY24" i="12"/>
  <c r="BS25" i="12"/>
  <c r="BW27" i="12"/>
  <c r="BN30" i="12"/>
  <c r="BP32" i="12"/>
  <c r="BN33" i="12"/>
  <c r="BX33" i="12"/>
  <c r="BO35" i="12"/>
  <c r="BP38" i="12"/>
  <c r="BN39" i="12"/>
  <c r="BX39" i="12"/>
  <c r="BO43" i="12"/>
  <c r="BO48" i="12"/>
  <c r="BX52" i="12"/>
  <c r="BU52" i="12"/>
  <c r="BN52" i="12"/>
  <c r="BZ71" i="12"/>
  <c r="BM71" i="12"/>
  <c r="BU9" i="12"/>
  <c r="BM11" i="12"/>
  <c r="BT13" i="12"/>
  <c r="BX18" i="12"/>
  <c r="BT25" i="12"/>
  <c r="BX27" i="12"/>
  <c r="BO30" i="12"/>
  <c r="BR32" i="12"/>
  <c r="BO33" i="12"/>
  <c r="BY33" i="12"/>
  <c r="BP35" i="12"/>
  <c r="BR38" i="12"/>
  <c r="BO39" i="12"/>
  <c r="BY39" i="12"/>
  <c r="BR43" i="12"/>
  <c r="BQ48" i="12"/>
  <c r="BP52" i="12"/>
  <c r="BU64" i="12"/>
  <c r="BN64" i="12"/>
  <c r="BV64" i="12"/>
  <c r="BT64" i="12"/>
  <c r="BR64" i="12"/>
  <c r="BP64" i="12"/>
  <c r="BY13" i="12"/>
  <c r="BY18" i="12"/>
  <c r="BW25" i="12"/>
  <c r="BP30" i="12"/>
  <c r="BP33" i="12"/>
  <c r="BT35" i="12"/>
  <c r="BP39" i="12"/>
  <c r="BZ41" i="12"/>
  <c r="BR48" i="12"/>
  <c r="BU66" i="12"/>
  <c r="BO66" i="12"/>
  <c r="BY66" i="12"/>
  <c r="BX66" i="12"/>
  <c r="BR66" i="12"/>
  <c r="BZ74" i="12"/>
  <c r="BT74" i="12"/>
  <c r="BR74" i="12"/>
  <c r="BN74" i="12"/>
  <c r="BX12" i="12"/>
  <c r="BO18" i="12"/>
  <c r="BW19" i="12"/>
  <c r="BR24" i="12"/>
  <c r="BO25" i="12"/>
  <c r="BY25" i="12"/>
  <c r="BO27" i="12"/>
  <c r="BT30" i="12"/>
  <c r="BX32" i="12"/>
  <c r="BR33" i="12"/>
  <c r="BP34" i="12"/>
  <c r="BW35" i="12"/>
  <c r="BX38" i="12"/>
  <c r="BR39" i="12"/>
  <c r="BN40" i="12"/>
  <c r="BU44" i="12"/>
  <c r="BR44" i="12"/>
  <c r="BW45" i="12"/>
  <c r="BU57" i="12"/>
  <c r="BP57" i="12"/>
  <c r="BQ66" i="12"/>
  <c r="BU69" i="12"/>
  <c r="BR69" i="12"/>
  <c r="H280" i="12"/>
  <c r="P280" i="12"/>
  <c r="X280" i="12"/>
  <c r="AF280" i="12"/>
  <c r="AN280" i="12"/>
  <c r="BP18" i="12"/>
  <c r="BP25" i="12"/>
  <c r="BQ27" i="12"/>
  <c r="BV30" i="12"/>
  <c r="BY32" i="12"/>
  <c r="BS33" i="12"/>
  <c r="BY38" i="12"/>
  <c r="BS39" i="12"/>
  <c r="BV40" i="12"/>
  <c r="BZ51" i="12"/>
  <c r="BO57" i="12"/>
  <c r="BZ11" i="12"/>
  <c r="BZ26" i="12"/>
  <c r="BX30" i="12"/>
  <c r="BT33" i="12"/>
  <c r="BT39" i="12"/>
  <c r="BX40" i="12"/>
  <c r="BU49" i="12"/>
  <c r="BN49" i="12"/>
  <c r="BZ65" i="12"/>
  <c r="BU67" i="12"/>
  <c r="BR67" i="12"/>
  <c r="BW67" i="12"/>
  <c r="BU82" i="12"/>
  <c r="BQ82" i="12"/>
  <c r="BW91" i="12"/>
  <c r="BV91" i="12"/>
  <c r="BS91" i="12"/>
  <c r="BR91" i="12"/>
  <c r="BP91" i="12"/>
  <c r="BN91" i="12"/>
  <c r="BM16" i="12"/>
  <c r="BY30" i="12"/>
  <c r="BZ31" i="12"/>
  <c r="BW33" i="12"/>
  <c r="BZ36" i="12"/>
  <c r="BM36" i="12"/>
  <c r="BW39" i="12"/>
  <c r="BU43" i="12"/>
  <c r="BP43" i="12"/>
  <c r="BV43" i="12"/>
  <c r="BU48" i="12"/>
  <c r="BN48" i="12"/>
  <c r="BR54" i="12"/>
  <c r="BO59" i="12"/>
  <c r="BZ60" i="12"/>
  <c r="BR62" i="12"/>
  <c r="BX70" i="12"/>
  <c r="BX72" i="12"/>
  <c r="BR73" i="12"/>
  <c r="BY78" i="12"/>
  <c r="BX86" i="12"/>
  <c r="BX87" i="12"/>
  <c r="BX94" i="12"/>
  <c r="BV95" i="12"/>
  <c r="BP103" i="12"/>
  <c r="BW105" i="12"/>
  <c r="BX106" i="12"/>
  <c r="BW109" i="12"/>
  <c r="BY110" i="12"/>
  <c r="BT113" i="12"/>
  <c r="BV118" i="12"/>
  <c r="BP122" i="12"/>
  <c r="BO123" i="12"/>
  <c r="BQ124" i="12"/>
  <c r="BP125" i="12"/>
  <c r="BO127" i="12"/>
  <c r="BT135" i="12"/>
  <c r="BR136" i="12"/>
  <c r="BR139" i="12"/>
  <c r="BN140" i="12"/>
  <c r="BP141" i="12"/>
  <c r="BN145" i="12"/>
  <c r="BT147" i="12"/>
  <c r="BR148" i="12"/>
  <c r="BP151" i="12"/>
  <c r="BT152" i="12"/>
  <c r="BV153" i="12"/>
  <c r="BP155" i="12"/>
  <c r="BT162" i="12"/>
  <c r="BO164" i="12"/>
  <c r="BY164" i="12"/>
  <c r="BS166" i="12"/>
  <c r="BO168" i="12"/>
  <c r="BY168" i="12"/>
  <c r="BU173" i="12"/>
  <c r="BV175" i="12"/>
  <c r="BY176" i="12"/>
  <c r="BN179" i="12"/>
  <c r="BP182" i="12"/>
  <c r="BQ188" i="12"/>
  <c r="BT191" i="12"/>
  <c r="BS192" i="12"/>
  <c r="BR196" i="12"/>
  <c r="BU197" i="12"/>
  <c r="BW203" i="12"/>
  <c r="BQ214" i="12"/>
  <c r="BT217" i="12"/>
  <c r="BW221" i="12"/>
  <c r="BP223" i="12"/>
  <c r="BV226" i="12"/>
  <c r="BN230" i="12"/>
  <c r="BO233" i="12"/>
  <c r="BQ237" i="12"/>
  <c r="BU239" i="12"/>
  <c r="BP241" i="12"/>
  <c r="BW244" i="12"/>
  <c r="BX245" i="12"/>
  <c r="BT247" i="12"/>
  <c r="BN253" i="12"/>
  <c r="BQ254" i="12"/>
  <c r="BX257" i="12"/>
  <c r="BT259" i="12"/>
  <c r="BQ261" i="12"/>
  <c r="BO265" i="12"/>
  <c r="BQ266" i="12"/>
  <c r="BN269" i="12"/>
  <c r="BY72" i="12"/>
  <c r="BX95" i="12"/>
  <c r="BR103" i="12"/>
  <c r="BY105" i="12"/>
  <c r="BY109" i="12"/>
  <c r="BW113" i="12"/>
  <c r="BQ122" i="12"/>
  <c r="BR123" i="12"/>
  <c r="BP127" i="12"/>
  <c r="BW135" i="12"/>
  <c r="BT136" i="12"/>
  <c r="BS139" i="12"/>
  <c r="BP140" i="12"/>
  <c r="BO145" i="12"/>
  <c r="BW147" i="12"/>
  <c r="BT148" i="12"/>
  <c r="BX153" i="12"/>
  <c r="BQ155" i="12"/>
  <c r="BX162" i="12"/>
  <c r="BY175" i="12"/>
  <c r="BV179" i="12"/>
  <c r="BR182" i="12"/>
  <c r="BS188" i="12"/>
  <c r="BU191" i="12"/>
  <c r="BT192" i="12"/>
  <c r="BY197" i="12"/>
  <c r="BS214" i="12"/>
  <c r="BW217" i="12"/>
  <c r="BX221" i="12"/>
  <c r="BR223" i="12"/>
  <c r="BY226" i="12"/>
  <c r="BP230" i="12"/>
  <c r="BQ233" i="12"/>
  <c r="BX239" i="12"/>
  <c r="BQ241" i="12"/>
  <c r="BY245" i="12"/>
  <c r="BN250" i="12"/>
  <c r="BP253" i="12"/>
  <c r="BR254" i="12"/>
  <c r="BR256" i="12"/>
  <c r="BY257" i="12"/>
  <c r="BR261" i="12"/>
  <c r="BU263" i="12"/>
  <c r="BQ265" i="12"/>
  <c r="BR266" i="12"/>
  <c r="BN268" i="12"/>
  <c r="BW269" i="12"/>
  <c r="BO272" i="12"/>
  <c r="BS274" i="12"/>
  <c r="BO277" i="12"/>
  <c r="BR279" i="12"/>
  <c r="BZ99" i="12"/>
  <c r="BM99" i="12"/>
  <c r="BX99" i="12" s="1"/>
  <c r="BS103" i="12"/>
  <c r="BX113" i="12"/>
  <c r="BS127" i="12"/>
  <c r="BZ129" i="12"/>
  <c r="BX136" i="12"/>
  <c r="BT139" i="12"/>
  <c r="BR140" i="12"/>
  <c r="BR145" i="12"/>
  <c r="BY147" i="12"/>
  <c r="BV148" i="12"/>
  <c r="BR155" i="12"/>
  <c r="BN156" i="12"/>
  <c r="BO157" i="12"/>
  <c r="BQ159" i="12"/>
  <c r="BQ181" i="12"/>
  <c r="BV182" i="12"/>
  <c r="BN187" i="12"/>
  <c r="BX188" i="12"/>
  <c r="BV192" i="12"/>
  <c r="BN194" i="12"/>
  <c r="BR206" i="12"/>
  <c r="BO208" i="12"/>
  <c r="BV214" i="12"/>
  <c r="BY217" i="12"/>
  <c r="BN221" i="12"/>
  <c r="BY221" i="12"/>
  <c r="BS223" i="12"/>
  <c r="BQ230" i="12"/>
  <c r="BS233" i="12"/>
  <c r="BR241" i="12"/>
  <c r="BP250" i="12"/>
  <c r="BW253" i="12"/>
  <c r="BT254" i="12"/>
  <c r="BT261" i="12"/>
  <c r="BT265" i="12"/>
  <c r="BS266" i="12"/>
  <c r="BO268" i="12"/>
  <c r="BV270" i="12"/>
  <c r="BR272" i="12"/>
  <c r="BV274" i="12"/>
  <c r="BQ277" i="12"/>
  <c r="BX54" i="12"/>
  <c r="BR58" i="12"/>
  <c r="BT68" i="12"/>
  <c r="BN72" i="12"/>
  <c r="BW73" i="12"/>
  <c r="BO79" i="12"/>
  <c r="BP80" i="12"/>
  <c r="BN87" i="12"/>
  <c r="BP97" i="12"/>
  <c r="BU103" i="12"/>
  <c r="BP105" i="12"/>
  <c r="BV127" i="12"/>
  <c r="BW139" i="12"/>
  <c r="BT140" i="12"/>
  <c r="BS145" i="12"/>
  <c r="BX148" i="12"/>
  <c r="BS155" i="12"/>
  <c r="BX192" i="12"/>
  <c r="BO221" i="12"/>
  <c r="BT223" i="12"/>
  <c r="BO229" i="12"/>
  <c r="BR230" i="12"/>
  <c r="BY233" i="12"/>
  <c r="BQ236" i="12"/>
  <c r="BQ238" i="12"/>
  <c r="BT241" i="12"/>
  <c r="BN245" i="12"/>
  <c r="BY253" i="12"/>
  <c r="BV254" i="12"/>
  <c r="BX261" i="12"/>
  <c r="BW265" i="12"/>
  <c r="BP268" i="12"/>
  <c r="BY270" i="12"/>
  <c r="BV272" i="12"/>
  <c r="BY274" i="12"/>
  <c r="BN276" i="12"/>
  <c r="BR277" i="12"/>
  <c r="BW103" i="12"/>
  <c r="BX140" i="12"/>
  <c r="BT145" i="12"/>
  <c r="BS230" i="12"/>
  <c r="BY254" i="12"/>
  <c r="BR276" i="12"/>
  <c r="BS277" i="12"/>
  <c r="BN77" i="12"/>
  <c r="BP84" i="12"/>
  <c r="BN134" i="12"/>
  <c r="BO137" i="12"/>
  <c r="BV145" i="12"/>
  <c r="BN148" i="12"/>
  <c r="BW155" i="12"/>
  <c r="BQ160" i="12"/>
  <c r="BN175" i="12"/>
  <c r="BP176" i="12"/>
  <c r="BR189" i="12"/>
  <c r="BO207" i="12"/>
  <c r="BQ212" i="12"/>
  <c r="BN217" i="12"/>
  <c r="BP218" i="12"/>
  <c r="BN226" i="12"/>
  <c r="BV230" i="12"/>
  <c r="BX241" i="12"/>
  <c r="BN244" i="12"/>
  <c r="BO257" i="12"/>
  <c r="BN267" i="12"/>
  <c r="BU268" i="12"/>
  <c r="BP270" i="12"/>
  <c r="BN274" i="12"/>
  <c r="BU276" i="12"/>
  <c r="BX277" i="12"/>
  <c r="BP54" i="12"/>
  <c r="BX55" i="12"/>
  <c r="BT70" i="12"/>
  <c r="BR72" i="12"/>
  <c r="BP73" i="12"/>
  <c r="BY75" i="12"/>
  <c r="BT77" i="12"/>
  <c r="BV78" i="12"/>
  <c r="BX79" i="12"/>
  <c r="BX80" i="12"/>
  <c r="BR84" i="12"/>
  <c r="BN86" i="12"/>
  <c r="BR87" i="12"/>
  <c r="BT94" i="12"/>
  <c r="BP95" i="12"/>
  <c r="BV96" i="12"/>
  <c r="BT100" i="12"/>
  <c r="BN103" i="12"/>
  <c r="BS105" i="12"/>
  <c r="BS106" i="12"/>
  <c r="BQ108" i="12"/>
  <c r="BS109" i="12"/>
  <c r="BT110" i="12"/>
  <c r="BX111" i="12"/>
  <c r="BR113" i="12"/>
  <c r="BY114" i="12"/>
  <c r="BN118" i="12"/>
  <c r="BX119" i="12"/>
  <c r="BU134" i="12"/>
  <c r="BR135" i="12"/>
  <c r="BN136" i="12"/>
  <c r="BP137" i="12"/>
  <c r="BP139" i="12"/>
  <c r="BQ143" i="12"/>
  <c r="BX145" i="12"/>
  <c r="BQ147" i="12"/>
  <c r="BP148" i="12"/>
  <c r="BR149" i="12"/>
  <c r="BR153" i="12"/>
  <c r="BN155" i="12"/>
  <c r="BX155" i="12"/>
  <c r="BV156" i="12"/>
  <c r="BY160" i="12"/>
  <c r="BO162" i="12"/>
  <c r="BW164" i="12"/>
  <c r="BW168" i="12"/>
  <c r="BR170" i="12"/>
  <c r="BT176" i="12"/>
  <c r="BX180" i="12"/>
  <c r="BN183" i="12"/>
  <c r="BP192" i="12"/>
  <c r="BP193" i="12"/>
  <c r="BX194" i="12"/>
  <c r="BQ197" i="12"/>
  <c r="BN203" i="12"/>
  <c r="BR207" i="12"/>
  <c r="BP217" i="12"/>
  <c r="BT218" i="12"/>
  <c r="BQ226" i="12"/>
  <c r="BY230" i="12"/>
  <c r="BS234" i="12"/>
  <c r="BN241" i="12"/>
  <c r="BY241" i="12"/>
  <c r="BO244" i="12"/>
  <c r="BP247" i="12"/>
  <c r="BN254" i="12"/>
  <c r="BP257" i="12"/>
  <c r="BR267" i="12"/>
  <c r="BR257" i="12"/>
  <c r="BS3" i="12"/>
  <c r="BP4" i="12"/>
  <c r="BN5" i="12"/>
  <c r="BP7" i="12"/>
  <c r="BP8" i="12"/>
  <c r="BU10" i="12"/>
  <c r="BN13" i="12"/>
  <c r="BW13" i="12"/>
  <c r="BO17" i="12"/>
  <c r="BQ18" i="12"/>
  <c r="BV19" i="12"/>
  <c r="BS20" i="12"/>
  <c r="BV22" i="12"/>
  <c r="BU23" i="12"/>
  <c r="BQ24" i="12"/>
  <c r="BV25" i="12"/>
  <c r="BT27" i="12"/>
  <c r="BR28" i="12"/>
  <c r="BO29" i="12"/>
  <c r="BW30" i="12"/>
  <c r="BW32" i="12"/>
  <c r="BR35" i="12"/>
  <c r="BV37" i="12"/>
  <c r="BQ38" i="12"/>
  <c r="BV39" i="12"/>
  <c r="BU40" i="12"/>
  <c r="BT43" i="12"/>
  <c r="BP44" i="12"/>
  <c r="BT45" i="12"/>
  <c r="BT46" i="12"/>
  <c r="BT47" i="12"/>
  <c r="BP48" i="12"/>
  <c r="BT49" i="12"/>
  <c r="BR52" i="12"/>
  <c r="BO53" i="12"/>
  <c r="BW54" i="12"/>
  <c r="BQ55" i="12"/>
  <c r="BN57" i="12"/>
  <c r="BV58" i="12"/>
  <c r="BP59" i="12"/>
  <c r="BY59" i="12"/>
  <c r="BO61" i="12"/>
  <c r="BX61" i="12"/>
  <c r="BX62" i="12"/>
  <c r="BV63" i="12"/>
  <c r="BQ64" i="12"/>
  <c r="BP66" i="12"/>
  <c r="BT67" i="12"/>
  <c r="BP68" i="12"/>
  <c r="BO69" i="12"/>
  <c r="BW70" i="12"/>
  <c r="BN71" i="12"/>
  <c r="BQ72" i="12"/>
  <c r="BV73" i="12"/>
  <c r="BQ75" i="12"/>
  <c r="BW77" i="12"/>
  <c r="BR78" i="12"/>
  <c r="BN79" i="12"/>
  <c r="BW79" i="12"/>
  <c r="BT80" i="12"/>
  <c r="BR81" i="12"/>
  <c r="BO82" i="12"/>
  <c r="BY82" i="12"/>
  <c r="BS83" i="12"/>
  <c r="BN84" i="12"/>
  <c r="BN85" i="12"/>
  <c r="BV86" i="12"/>
  <c r="BP87" i="12"/>
  <c r="BY87" i="12"/>
  <c r="BX88" i="12"/>
  <c r="BV89" i="12"/>
  <c r="BQ90" i="12"/>
  <c r="BU91" i="12"/>
  <c r="BT91" i="12"/>
  <c r="BX91" i="12"/>
  <c r="BO91" i="12"/>
  <c r="BY91" i="12"/>
  <c r="BU93" i="12"/>
  <c r="BO93" i="12"/>
  <c r="BT93" i="12"/>
  <c r="BP100" i="12"/>
  <c r="BQ101" i="12"/>
  <c r="BN107" i="12"/>
  <c r="BU108" i="12"/>
  <c r="BV117" i="12"/>
  <c r="BU120" i="12"/>
  <c r="BT126" i="12"/>
  <c r="BX130" i="12"/>
  <c r="BT130" i="12"/>
  <c r="BN130" i="12"/>
  <c r="BY133" i="12"/>
  <c r="BX133" i="12"/>
  <c r="BN133" i="12"/>
  <c r="BV133" i="12"/>
  <c r="BT133" i="12"/>
  <c r="BS133" i="12"/>
  <c r="BP133" i="12"/>
  <c r="BO133" i="12"/>
  <c r="BT3" i="12"/>
  <c r="BR4" i="12"/>
  <c r="BP5" i="12"/>
  <c r="BR7" i="12"/>
  <c r="BQ8" i="12"/>
  <c r="BW10" i="12"/>
  <c r="BO13" i="12"/>
  <c r="BX13" i="12"/>
  <c r="BR17" i="12"/>
  <c r="BT20" i="12"/>
  <c r="BV23" i="12"/>
  <c r="BV27" i="12"/>
  <c r="BT28" i="12"/>
  <c r="BP29" i="12"/>
  <c r="BW37" i="12"/>
  <c r="BV45" i="12"/>
  <c r="BV46" i="12"/>
  <c r="BV49" i="12"/>
  <c r="BP53" i="12"/>
  <c r="BW58" i="12"/>
  <c r="BP61" i="12"/>
  <c r="BY61" i="12"/>
  <c r="BW63" i="12"/>
  <c r="BV67" i="12"/>
  <c r="BR68" i="12"/>
  <c r="BP69" i="12"/>
  <c r="BX77" i="12"/>
  <c r="BP82" i="12"/>
  <c r="BT83" i="12"/>
  <c r="BW86" i="12"/>
  <c r="BW89" i="12"/>
  <c r="BQ100" i="12"/>
  <c r="BR101" i="12"/>
  <c r="BP107" i="12"/>
  <c r="BU116" i="12"/>
  <c r="BQ116" i="12"/>
  <c r="BN116" i="12"/>
  <c r="BV116" i="12"/>
  <c r="BT116" i="12"/>
  <c r="BV128" i="12"/>
  <c r="BN128" i="12"/>
  <c r="BP130" i="12"/>
  <c r="BR133" i="12"/>
  <c r="BS4" i="12"/>
  <c r="BT7" i="12"/>
  <c r="BR8" i="12"/>
  <c r="BX23" i="12"/>
  <c r="BU28" i="12"/>
  <c r="BR29" i="12"/>
  <c r="BX37" i="12"/>
  <c r="BX63" i="12"/>
  <c r="BV83" i="12"/>
  <c r="BX89" i="12"/>
  <c r="BU92" i="12"/>
  <c r="BP92" i="12"/>
  <c r="BV92" i="12"/>
  <c r="BU98" i="12"/>
  <c r="BV98" i="12"/>
  <c r="BR98" i="12"/>
  <c r="BY98" i="12"/>
  <c r="BO98" i="12"/>
  <c r="BV112" i="12"/>
  <c r="BN112" i="12"/>
  <c r="BX3" i="12"/>
  <c r="BT4" i="12"/>
  <c r="BV7" i="12"/>
  <c r="BS8" i="12"/>
  <c r="BN22" i="12"/>
  <c r="BN23" i="12"/>
  <c r="BV28" i="12"/>
  <c r="BT29" i="12"/>
  <c r="BN37" i="12"/>
  <c r="BX43" i="12"/>
  <c r="BT44" i="12"/>
  <c r="BO45" i="12"/>
  <c r="BX45" i="12"/>
  <c r="BX47" i="12"/>
  <c r="BT48" i="12"/>
  <c r="BO49" i="12"/>
  <c r="BX49" i="12"/>
  <c r="BV52" i="12"/>
  <c r="BT53" i="12"/>
  <c r="BR56" i="12"/>
  <c r="BR57" i="12"/>
  <c r="BO58" i="12"/>
  <c r="BY58" i="12"/>
  <c r="BR61" i="12"/>
  <c r="BN63" i="12"/>
  <c r="BT66" i="12"/>
  <c r="BO67" i="12"/>
  <c r="BX67" i="12"/>
  <c r="BV68" i="12"/>
  <c r="BT69" i="12"/>
  <c r="BV72" i="12"/>
  <c r="BT75" i="12"/>
  <c r="BP76" i="12"/>
  <c r="BO77" i="12"/>
  <c r="BW78" i="12"/>
  <c r="BQ79" i="12"/>
  <c r="BW81" i="12"/>
  <c r="BR82" i="12"/>
  <c r="BN83" i="12"/>
  <c r="BW83" i="12"/>
  <c r="BT84" i="12"/>
  <c r="BR85" i="12"/>
  <c r="BO86" i="12"/>
  <c r="BY86" i="12"/>
  <c r="BS87" i="12"/>
  <c r="BN88" i="12"/>
  <c r="BN89" i="12"/>
  <c r="BV90" i="12"/>
  <c r="BQ91" i="12"/>
  <c r="BN92" i="12"/>
  <c r="BR93" i="12"/>
  <c r="BW95" i="12"/>
  <c r="BQ95" i="12"/>
  <c r="BT95" i="12"/>
  <c r="BY95" i="12"/>
  <c r="BU97" i="12"/>
  <c r="BN97" i="12"/>
  <c r="BW97" i="12"/>
  <c r="BR97" i="12"/>
  <c r="BN98" i="12"/>
  <c r="BW100" i="12"/>
  <c r="BV101" i="12"/>
  <c r="BS104" i="12"/>
  <c r="BN104" i="12"/>
  <c r="BY112" i="12"/>
  <c r="BY116" i="12"/>
  <c r="BU121" i="12"/>
  <c r="BW121" i="12"/>
  <c r="BN121" i="12"/>
  <c r="BT121" i="12"/>
  <c r="BR121" i="12"/>
  <c r="BY121" i="12"/>
  <c r="BP121" i="12"/>
  <c r="BX121" i="12"/>
  <c r="BO121" i="12"/>
  <c r="BW132" i="12"/>
  <c r="BQ132" i="12"/>
  <c r="BN132" i="12"/>
  <c r="BX132" i="12"/>
  <c r="BT132" i="12"/>
  <c r="BR132" i="12"/>
  <c r="BN3" i="12"/>
  <c r="BY3" i="12"/>
  <c r="BV4" i="12"/>
  <c r="BV5" i="12"/>
  <c r="BX7" i="12"/>
  <c r="BT8" i="12"/>
  <c r="BP10" i="12"/>
  <c r="BT12" i="12"/>
  <c r="BR13" i="12"/>
  <c r="BW18" i="12"/>
  <c r="BR22" i="12"/>
  <c r="BO23" i="12"/>
  <c r="BW24" i="12"/>
  <c r="BP27" i="12"/>
  <c r="BY27" i="12"/>
  <c r="BX28" i="12"/>
  <c r="BV29" i="12"/>
  <c r="BQ30" i="12"/>
  <c r="BQ32" i="12"/>
  <c r="BV33" i="12"/>
  <c r="BX35" i="12"/>
  <c r="BO37" i="12"/>
  <c r="BW38" i="12"/>
  <c r="BN43" i="12"/>
  <c r="BV44" i="12"/>
  <c r="BP45" i="12"/>
  <c r="BY45" i="12"/>
  <c r="BN47" i="12"/>
  <c r="BV48" i="12"/>
  <c r="BP49" i="12"/>
  <c r="BY49" i="12"/>
  <c r="BV53" i="12"/>
  <c r="BV55" i="12"/>
  <c r="BU56" i="12"/>
  <c r="BT57" i="12"/>
  <c r="BP58" i="12"/>
  <c r="BT59" i="12"/>
  <c r="BS61" i="12"/>
  <c r="BN62" i="12"/>
  <c r="BO63" i="12"/>
  <c r="BW64" i="12"/>
  <c r="BV66" i="12"/>
  <c r="BP67" i="12"/>
  <c r="BY67" i="12"/>
  <c r="BX68" i="12"/>
  <c r="BV69" i="12"/>
  <c r="BW72" i="12"/>
  <c r="BV75" i="12"/>
  <c r="BR76" i="12"/>
  <c r="BP77" i="12"/>
  <c r="BR79" i="12"/>
  <c r="BX81" i="12"/>
  <c r="BT82" i="12"/>
  <c r="BO83" i="12"/>
  <c r="BX83" i="12"/>
  <c r="BV84" i="12"/>
  <c r="BT85" i="12"/>
  <c r="BP86" i="12"/>
  <c r="BT87" i="12"/>
  <c r="BP88" i="12"/>
  <c r="BO89" i="12"/>
  <c r="BW90" i="12"/>
  <c r="BR92" i="12"/>
  <c r="BP98" i="12"/>
  <c r="BQ121" i="12"/>
  <c r="BP132" i="12"/>
  <c r="BP3" i="12"/>
  <c r="BX4" i="12"/>
  <c r="BX5" i="12"/>
  <c r="BU8" i="12"/>
  <c r="BS13" i="12"/>
  <c r="BS22" i="12"/>
  <c r="BP23" i="12"/>
  <c r="BW29" i="12"/>
  <c r="BP37" i="12"/>
  <c r="BW44" i="12"/>
  <c r="BQ45" i="12"/>
  <c r="BW48" i="12"/>
  <c r="BQ49" i="12"/>
  <c r="BW53" i="12"/>
  <c r="BX56" i="12"/>
  <c r="BV57" i="12"/>
  <c r="BQ58" i="12"/>
  <c r="BV59" i="12"/>
  <c r="BT61" i="12"/>
  <c r="BP63" i="12"/>
  <c r="BW66" i="12"/>
  <c r="BQ67" i="12"/>
  <c r="BW69" i="12"/>
  <c r="BT76" i="12"/>
  <c r="BR77" i="12"/>
  <c r="BS79" i="12"/>
  <c r="BV82" i="12"/>
  <c r="BP83" i="12"/>
  <c r="BY83" i="12"/>
  <c r="BX84" i="12"/>
  <c r="BV85" i="12"/>
  <c r="BQ86" i="12"/>
  <c r="BV87" i="12"/>
  <c r="BR88" i="12"/>
  <c r="BP89" i="12"/>
  <c r="BT92" i="12"/>
  <c r="BQ98" i="12"/>
  <c r="BR108" i="12"/>
  <c r="BN108" i="12"/>
  <c r="BV108" i="12"/>
  <c r="BU117" i="12"/>
  <c r="BY117" i="12"/>
  <c r="BP117" i="12"/>
  <c r="BW117" i="12"/>
  <c r="BN117" i="12"/>
  <c r="BT117" i="12"/>
  <c r="BR117" i="12"/>
  <c r="BQ117" i="12"/>
  <c r="BV132" i="12"/>
  <c r="BX8" i="12"/>
  <c r="BX29" i="12"/>
  <c r="BX53" i="12"/>
  <c r="BV61" i="12"/>
  <c r="BR63" i="12"/>
  <c r="BX69" i="12"/>
  <c r="BW82" i="12"/>
  <c r="BQ83" i="12"/>
  <c r="BT88" i="12"/>
  <c r="BR89" i="12"/>
  <c r="BX92" i="12"/>
  <c r="BT98" i="12"/>
  <c r="BU100" i="12"/>
  <c r="BV100" i="12"/>
  <c r="BR100" i="12"/>
  <c r="BY100" i="12"/>
  <c r="BO100" i="12"/>
  <c r="BU101" i="12"/>
  <c r="BY101" i="12"/>
  <c r="BP101" i="12"/>
  <c r="BW101" i="12"/>
  <c r="BN101" i="12"/>
  <c r="BS101" i="12"/>
  <c r="BT102" i="12"/>
  <c r="BX102" i="12"/>
  <c r="BN102" i="12"/>
  <c r="BQ120" i="12"/>
  <c r="BN120" i="12"/>
  <c r="BV120" i="12"/>
  <c r="BT120" i="12"/>
  <c r="BR120" i="12"/>
  <c r="BR3" i="12"/>
  <c r="BN4" i="12"/>
  <c r="BN7" i="12"/>
  <c r="BN8" i="12"/>
  <c r="BV13" i="12"/>
  <c r="BN29" i="12"/>
  <c r="BT37" i="12"/>
  <c r="BO44" i="12"/>
  <c r="BY44" i="12"/>
  <c r="BS45" i="12"/>
  <c r="BP46" i="12"/>
  <c r="BS49" i="12"/>
  <c r="BP50" i="12"/>
  <c r="BN53" i="12"/>
  <c r="BX57" i="12"/>
  <c r="BT58" i="12"/>
  <c r="BN61" i="12"/>
  <c r="BW61" i="12"/>
  <c r="BT63" i="12"/>
  <c r="BN68" i="12"/>
  <c r="BN69" i="12"/>
  <c r="BX76" i="12"/>
  <c r="BV77" i="12"/>
  <c r="BV79" i="12"/>
  <c r="BN82" i="12"/>
  <c r="BX82" i="12"/>
  <c r="BR83" i="12"/>
  <c r="BX85" i="12"/>
  <c r="BT86" i="12"/>
  <c r="BV88" i="12"/>
  <c r="BT89" i="12"/>
  <c r="BW98" i="12"/>
  <c r="BN100" i="12"/>
  <c r="BO101" i="12"/>
  <c r="BQ102" i="12"/>
  <c r="BT107" i="12"/>
  <c r="BS107" i="12"/>
  <c r="BO107" i="12"/>
  <c r="BX107" i="12"/>
  <c r="BP120" i="12"/>
  <c r="BN126" i="12"/>
  <c r="BY126" i="12"/>
  <c r="BU126" i="12"/>
  <c r="BR126" i="12"/>
  <c r="BQ126" i="12"/>
  <c r="BT96" i="12"/>
  <c r="BV111" i="12"/>
  <c r="BV113" i="12"/>
  <c r="BV115" i="12"/>
  <c r="BV119" i="12"/>
  <c r="BT122" i="12"/>
  <c r="BP123" i="12"/>
  <c r="BT125" i="12"/>
  <c r="BN127" i="12"/>
  <c r="BX127" i="12"/>
  <c r="BN131" i="12"/>
  <c r="BW131" i="12"/>
  <c r="BV135" i="12"/>
  <c r="BQ136" i="12"/>
  <c r="BN137" i="12"/>
  <c r="BX137" i="12"/>
  <c r="BV139" i="12"/>
  <c r="BQ140" i="12"/>
  <c r="BN141" i="12"/>
  <c r="BX141" i="12"/>
  <c r="BO143" i="12"/>
  <c r="BX143" i="12"/>
  <c r="BT144" i="12"/>
  <c r="BP145" i="12"/>
  <c r="BR147" i="12"/>
  <c r="BY148" i="12"/>
  <c r="BT149" i="12"/>
  <c r="BR150" i="12"/>
  <c r="BQ151" i="12"/>
  <c r="BX152" i="12"/>
  <c r="BS153" i="12"/>
  <c r="BV155" i="12"/>
  <c r="BQ156" i="12"/>
  <c r="BN157" i="12"/>
  <c r="BX157" i="12"/>
  <c r="BX158" i="12"/>
  <c r="BS159" i="12"/>
  <c r="BN160" i="12"/>
  <c r="BR162" i="12"/>
  <c r="BV164" i="12"/>
  <c r="BV166" i="12"/>
  <c r="BV168" i="12"/>
  <c r="BX169" i="12"/>
  <c r="BT170" i="12"/>
  <c r="BT172" i="12"/>
  <c r="BR173" i="12"/>
  <c r="BO174" i="12"/>
  <c r="BU175" i="12"/>
  <c r="BT175" i="12"/>
  <c r="BN176" i="12"/>
  <c r="BX176" i="12"/>
  <c r="BV177" i="12"/>
  <c r="BQ179" i="12"/>
  <c r="BQ180" i="12"/>
  <c r="BN182" i="12"/>
  <c r="BP184" i="12"/>
  <c r="BV185" i="12"/>
  <c r="BY185" i="12"/>
  <c r="BY190" i="12"/>
  <c r="BX190" i="12"/>
  <c r="BN190" i="12"/>
  <c r="BV190" i="12"/>
  <c r="BP190" i="12"/>
  <c r="BR193" i="12"/>
  <c r="BT202" i="12"/>
  <c r="BS202" i="12"/>
  <c r="BR202" i="12"/>
  <c r="BP202" i="12"/>
  <c r="BY202" i="12"/>
  <c r="BU225" i="12"/>
  <c r="BY225" i="12"/>
  <c r="BP225" i="12"/>
  <c r="BX225" i="12"/>
  <c r="BO225" i="12"/>
  <c r="BW225" i="12"/>
  <c r="BN225" i="12"/>
  <c r="BT225" i="12"/>
  <c r="BS225" i="12"/>
  <c r="BR225" i="12"/>
  <c r="BW111" i="12"/>
  <c r="BW115" i="12"/>
  <c r="BW119" i="12"/>
  <c r="BV125" i="12"/>
  <c r="BP143" i="12"/>
  <c r="BY143" i="12"/>
  <c r="BV149" i="12"/>
  <c r="BY152" i="12"/>
  <c r="BT159" i="12"/>
  <c r="BP160" i="12"/>
  <c r="BW166" i="12"/>
  <c r="BV170" i="12"/>
  <c r="BT173" i="12"/>
  <c r="BP174" i="12"/>
  <c r="BU179" i="12"/>
  <c r="BR180" i="12"/>
  <c r="BQ184" i="12"/>
  <c r="BW149" i="12"/>
  <c r="BV159" i="12"/>
  <c r="BW170" i="12"/>
  <c r="BU172" i="12"/>
  <c r="BR172" i="12"/>
  <c r="BW172" i="12"/>
  <c r="BR174" i="12"/>
  <c r="BW222" i="12"/>
  <c r="BQ222" i="12"/>
  <c r="BP222" i="12"/>
  <c r="BY222" i="12"/>
  <c r="BN222" i="12"/>
  <c r="BV222" i="12"/>
  <c r="BT222" i="12"/>
  <c r="BS222" i="12"/>
  <c r="BV105" i="12"/>
  <c r="BR106" i="12"/>
  <c r="BV109" i="12"/>
  <c r="BR110" i="12"/>
  <c r="BO111" i="12"/>
  <c r="BP113" i="12"/>
  <c r="BY113" i="12"/>
  <c r="BO115" i="12"/>
  <c r="BP118" i="12"/>
  <c r="BO119" i="12"/>
  <c r="BT123" i="12"/>
  <c r="BO125" i="12"/>
  <c r="BX125" i="12"/>
  <c r="BR127" i="12"/>
  <c r="BQ131" i="12"/>
  <c r="BR134" i="12"/>
  <c r="BV136" i="12"/>
  <c r="BR137" i="12"/>
  <c r="BP138" i="12"/>
  <c r="BV140" i="12"/>
  <c r="BR141" i="12"/>
  <c r="BN142" i="12"/>
  <c r="BR143" i="12"/>
  <c r="BY144" i="12"/>
  <c r="BV147" i="12"/>
  <c r="BN149" i="12"/>
  <c r="BX149" i="12"/>
  <c r="BT151" i="12"/>
  <c r="BP152" i="12"/>
  <c r="BW153" i="12"/>
  <c r="BR157" i="12"/>
  <c r="BN158" i="12"/>
  <c r="BN159" i="12"/>
  <c r="BW159" i="12"/>
  <c r="BR160" i="12"/>
  <c r="BO166" i="12"/>
  <c r="BN170" i="12"/>
  <c r="BX170" i="12"/>
  <c r="BN172" i="12"/>
  <c r="BX172" i="12"/>
  <c r="BV173" i="12"/>
  <c r="BS174" i="12"/>
  <c r="BR176" i="12"/>
  <c r="BY178" i="12"/>
  <c r="BV178" i="12"/>
  <c r="BX178" i="12"/>
  <c r="BY179" i="12"/>
  <c r="BT180" i="12"/>
  <c r="BY183" i="12"/>
  <c r="BS184" i="12"/>
  <c r="BU188" i="12"/>
  <c r="BP188" i="12"/>
  <c r="BW188" i="12"/>
  <c r="BN188" i="12"/>
  <c r="BR188" i="12"/>
  <c r="BV189" i="12"/>
  <c r="BP189" i="12"/>
  <c r="BU196" i="12"/>
  <c r="BP196" i="12"/>
  <c r="BX196" i="12"/>
  <c r="BN196" i="12"/>
  <c r="BV196" i="12"/>
  <c r="BS196" i="12"/>
  <c r="BY209" i="12"/>
  <c r="BQ209" i="12"/>
  <c r="BO209" i="12"/>
  <c r="BU215" i="12"/>
  <c r="BR215" i="12"/>
  <c r="BP215" i="12"/>
  <c r="BN215" i="12"/>
  <c r="BX215" i="12"/>
  <c r="BV215" i="12"/>
  <c r="BT215" i="12"/>
  <c r="BR222" i="12"/>
  <c r="BS137" i="12"/>
  <c r="BR138" i="12"/>
  <c r="BS141" i="12"/>
  <c r="BR142" i="12"/>
  <c r="BS143" i="12"/>
  <c r="BO149" i="12"/>
  <c r="BV151" i="12"/>
  <c r="BQ152" i="12"/>
  <c r="BS157" i="12"/>
  <c r="BP158" i="12"/>
  <c r="BO159" i="12"/>
  <c r="BX159" i="12"/>
  <c r="BT160" i="12"/>
  <c r="BP166" i="12"/>
  <c r="BO170" i="12"/>
  <c r="BO172" i="12"/>
  <c r="BY173" i="12"/>
  <c r="BT174" i="12"/>
  <c r="BN177" i="12"/>
  <c r="BN178" i="12"/>
  <c r="BU181" i="12"/>
  <c r="BT187" i="12"/>
  <c r="BQ187" i="12"/>
  <c r="BV187" i="12"/>
  <c r="BO188" i="12"/>
  <c r="BQ189" i="12"/>
  <c r="BY194" i="12"/>
  <c r="BS194" i="12"/>
  <c r="BP194" i="12"/>
  <c r="BV194" i="12"/>
  <c r="BO196" i="12"/>
  <c r="BY205" i="12"/>
  <c r="BU205" i="12"/>
  <c r="BP205" i="12"/>
  <c r="BN205" i="12"/>
  <c r="BX222" i="12"/>
  <c r="BW94" i="12"/>
  <c r="BX103" i="12"/>
  <c r="BO105" i="12"/>
  <c r="BX105" i="12"/>
  <c r="BO109" i="12"/>
  <c r="BX109" i="12"/>
  <c r="BR111" i="12"/>
  <c r="BR115" i="12"/>
  <c r="BT118" i="12"/>
  <c r="BR119" i="12"/>
  <c r="BW123" i="12"/>
  <c r="BQ125" i="12"/>
  <c r="BT127" i="12"/>
  <c r="BS131" i="12"/>
  <c r="BY136" i="12"/>
  <c r="BT137" i="12"/>
  <c r="BT138" i="12"/>
  <c r="BY140" i="12"/>
  <c r="BT141" i="12"/>
  <c r="BT143" i="12"/>
  <c r="BP144" i="12"/>
  <c r="BW145" i="12"/>
  <c r="BO147" i="12"/>
  <c r="BX147" i="12"/>
  <c r="BP149" i="12"/>
  <c r="BN151" i="12"/>
  <c r="BW151" i="12"/>
  <c r="BR152" i="12"/>
  <c r="BY156" i="12"/>
  <c r="BT157" i="12"/>
  <c r="BT158" i="12"/>
  <c r="BP159" i="12"/>
  <c r="BY159" i="12"/>
  <c r="BW160" i="12"/>
  <c r="BU163" i="12"/>
  <c r="BR166" i="12"/>
  <c r="BP170" i="12"/>
  <c r="BV171" i="12"/>
  <c r="BR171" i="12"/>
  <c r="BP172" i="12"/>
  <c r="BU180" i="12"/>
  <c r="BY180" i="12"/>
  <c r="BP180" i="12"/>
  <c r="BW180" i="12"/>
  <c r="BU184" i="12"/>
  <c r="BW184" i="12"/>
  <c r="BT184" i="12"/>
  <c r="BX184" i="12"/>
  <c r="BW193" i="12"/>
  <c r="BX193" i="12"/>
  <c r="BT193" i="12"/>
  <c r="BN193" i="12"/>
  <c r="BX210" i="12"/>
  <c r="BU210" i="12"/>
  <c r="BP210" i="12"/>
  <c r="BV138" i="12"/>
  <c r="BV143" i="12"/>
  <c r="BY174" i="12"/>
  <c r="BV174" i="12"/>
  <c r="BX174" i="12"/>
  <c r="BT224" i="12"/>
  <c r="BV224" i="12"/>
  <c r="BP224" i="12"/>
  <c r="BT111" i="12"/>
  <c r="BT115" i="12"/>
  <c r="BY118" i="12"/>
  <c r="BT119" i="12"/>
  <c r="BS125" i="12"/>
  <c r="BW127" i="12"/>
  <c r="BV131" i="12"/>
  <c r="BW137" i="12"/>
  <c r="BW141" i="12"/>
  <c r="BN143" i="12"/>
  <c r="BW143" i="12"/>
  <c r="BS149" i="12"/>
  <c r="BV152" i="12"/>
  <c r="BW157" i="12"/>
  <c r="BR159" i="12"/>
  <c r="BT166" i="12"/>
  <c r="BS170" i="12"/>
  <c r="BP171" i="12"/>
  <c r="BS172" i="12"/>
  <c r="BQ173" i="12"/>
  <c r="BN174" i="12"/>
  <c r="BU176" i="12"/>
  <c r="BQ176" i="12"/>
  <c r="BW176" i="12"/>
  <c r="BP179" i="12"/>
  <c r="BO180" i="12"/>
  <c r="BY182" i="12"/>
  <c r="BT182" i="12"/>
  <c r="BX182" i="12"/>
  <c r="BO184" i="12"/>
  <c r="BT188" i="12"/>
  <c r="BQ193" i="12"/>
  <c r="BW196" i="12"/>
  <c r="BW211" i="12"/>
  <c r="BY211" i="12"/>
  <c r="BS211" i="12"/>
  <c r="BR211" i="12"/>
  <c r="BO211" i="12"/>
  <c r="BX201" i="12"/>
  <c r="BY203" i="12"/>
  <c r="BQ208" i="12"/>
  <c r="BX214" i="12"/>
  <c r="BV217" i="12"/>
  <c r="BQ218" i="12"/>
  <c r="BX226" i="12"/>
  <c r="BT227" i="12"/>
  <c r="BT229" i="12"/>
  <c r="BX231" i="12"/>
  <c r="BP233" i="12"/>
  <c r="BN235" i="12"/>
  <c r="BR237" i="12"/>
  <c r="BX242" i="12"/>
  <c r="BT249" i="12"/>
  <c r="BV251" i="12"/>
  <c r="BV253" i="12"/>
  <c r="BS258" i="12"/>
  <c r="BU260" i="12"/>
  <c r="BV262" i="12"/>
  <c r="BV269" i="12"/>
  <c r="BY278" i="12"/>
  <c r="BS208" i="12"/>
  <c r="BR218" i="12"/>
  <c r="BV227" i="12"/>
  <c r="BV229" i="12"/>
  <c r="BR235" i="12"/>
  <c r="BS237" i="12"/>
  <c r="BY242" i="12"/>
  <c r="BV249" i="12"/>
  <c r="BX262" i="12"/>
  <c r="BT208" i="12"/>
  <c r="BP214" i="12"/>
  <c r="BO217" i="12"/>
  <c r="BX217" i="12"/>
  <c r="BS218" i="12"/>
  <c r="BP219" i="12"/>
  <c r="BP220" i="12"/>
  <c r="BP226" i="12"/>
  <c r="BX227" i="12"/>
  <c r="BN229" i="12"/>
  <c r="BW229" i="12"/>
  <c r="BN231" i="12"/>
  <c r="BR233" i="12"/>
  <c r="BP234" i="12"/>
  <c r="BT235" i="12"/>
  <c r="BT237" i="12"/>
  <c r="BR238" i="12"/>
  <c r="BT244" i="12"/>
  <c r="BQ245" i="12"/>
  <c r="BN249" i="12"/>
  <c r="BW249" i="12"/>
  <c r="BR250" i="12"/>
  <c r="BN251" i="12"/>
  <c r="BO253" i="12"/>
  <c r="BX253" i="12"/>
  <c r="BS254" i="12"/>
  <c r="BQ257" i="12"/>
  <c r="BV258" i="12"/>
  <c r="BX260" i="12"/>
  <c r="BS261" i="12"/>
  <c r="BN262" i="12"/>
  <c r="BY262" i="12"/>
  <c r="BO264" i="12"/>
  <c r="BP265" i="12"/>
  <c r="BY265" i="12"/>
  <c r="BT266" i="12"/>
  <c r="BT267" i="12"/>
  <c r="BR268" i="12"/>
  <c r="BO269" i="12"/>
  <c r="BX269" i="12"/>
  <c r="BS271" i="12"/>
  <c r="BV273" i="12"/>
  <c r="BX276" i="12"/>
  <c r="BP278" i="12"/>
  <c r="BV235" i="12"/>
  <c r="BV237" i="12"/>
  <c r="BO249" i="12"/>
  <c r="BX249" i="12"/>
  <c r="BP251" i="12"/>
  <c r="BX258" i="12"/>
  <c r="BP262" i="12"/>
  <c r="BR264" i="12"/>
  <c r="BV266" i="12"/>
  <c r="BU267" i="12"/>
  <c r="BP269" i="12"/>
  <c r="BY269" i="12"/>
  <c r="BU271" i="12"/>
  <c r="BT277" i="12"/>
  <c r="BQ278" i="12"/>
  <c r="BT186" i="12"/>
  <c r="BW192" i="12"/>
  <c r="BW197" i="12"/>
  <c r="BR201" i="12"/>
  <c r="BO203" i="12"/>
  <c r="BQ204" i="12"/>
  <c r="BV208" i="12"/>
  <c r="BR214" i="12"/>
  <c r="BQ217" i="12"/>
  <c r="BV218" i="12"/>
  <c r="BS219" i="12"/>
  <c r="BS221" i="12"/>
  <c r="BV223" i="12"/>
  <c r="BR226" i="12"/>
  <c r="BN227" i="12"/>
  <c r="BP229" i="12"/>
  <c r="BY229" i="12"/>
  <c r="BT230" i="12"/>
  <c r="BR231" i="12"/>
  <c r="BT233" i="12"/>
  <c r="BT234" i="12"/>
  <c r="BX235" i="12"/>
  <c r="BN237" i="12"/>
  <c r="BW237" i="12"/>
  <c r="BS241" i="12"/>
  <c r="BN242" i="12"/>
  <c r="BX244" i="12"/>
  <c r="BS245" i="12"/>
  <c r="BR246" i="12"/>
  <c r="BP249" i="12"/>
  <c r="BY249" i="12"/>
  <c r="BT250" i="12"/>
  <c r="BR251" i="12"/>
  <c r="BQ253" i="12"/>
  <c r="BS257" i="12"/>
  <c r="BN258" i="12"/>
  <c r="BY258" i="12"/>
  <c r="BN260" i="12"/>
  <c r="BV261" i="12"/>
  <c r="BQ262" i="12"/>
  <c r="BU264" i="12"/>
  <c r="BR265" i="12"/>
  <c r="BX266" i="12"/>
  <c r="BV267" i="12"/>
  <c r="BQ269" i="12"/>
  <c r="BO273" i="12"/>
  <c r="BX273" i="12"/>
  <c r="BR275" i="12"/>
  <c r="BO276" i="12"/>
  <c r="BV277" i="12"/>
  <c r="BR278" i="12"/>
  <c r="BY208" i="12"/>
  <c r="BX218" i="12"/>
  <c r="BP227" i="12"/>
  <c r="BQ229" i="12"/>
  <c r="BS231" i="12"/>
  <c r="BW233" i="12"/>
  <c r="BV234" i="12"/>
  <c r="BO237" i="12"/>
  <c r="BX237" i="12"/>
  <c r="BP242" i="12"/>
  <c r="BT245" i="12"/>
  <c r="BQ249" i="12"/>
  <c r="BV250" i="12"/>
  <c r="BS251" i="12"/>
  <c r="BR253" i="12"/>
  <c r="BX254" i="12"/>
  <c r="BT257" i="12"/>
  <c r="BP258" i="12"/>
  <c r="BO260" i="12"/>
  <c r="BN261" i="12"/>
  <c r="BW261" i="12"/>
  <c r="BR262" i="12"/>
  <c r="BS263" i="12"/>
  <c r="BX264" i="12"/>
  <c r="BS265" i="12"/>
  <c r="BN266" i="12"/>
  <c r="BY266" i="12"/>
  <c r="BV268" i="12"/>
  <c r="BR269" i="12"/>
  <c r="BX270" i="12"/>
  <c r="BP273" i="12"/>
  <c r="BY273" i="12"/>
  <c r="BT274" i="12"/>
  <c r="BS275" i="12"/>
  <c r="BP276" i="12"/>
  <c r="BN277" i="12"/>
  <c r="BW277" i="12"/>
  <c r="BS278" i="12"/>
  <c r="BW186" i="12"/>
  <c r="BU201" i="12"/>
  <c r="BV203" i="12"/>
  <c r="BT214" i="12"/>
  <c r="BS217" i="12"/>
  <c r="BN218" i="12"/>
  <c r="BY218" i="12"/>
  <c r="BV219" i="12"/>
  <c r="BV221" i="12"/>
  <c r="BT226" i="12"/>
  <c r="BR227" i="12"/>
  <c r="BR229" i="12"/>
  <c r="BX230" i="12"/>
  <c r="BT231" i="12"/>
  <c r="BN233" i="12"/>
  <c r="BX233" i="12"/>
  <c r="BP237" i="12"/>
  <c r="BY237" i="12"/>
  <c r="BV241" i="12"/>
  <c r="BR242" i="12"/>
  <c r="BV245" i="12"/>
  <c r="BR249" i="12"/>
  <c r="BX250" i="12"/>
  <c r="BT251" i="12"/>
  <c r="BS253" i="12"/>
  <c r="BV257" i="12"/>
  <c r="BQ258" i="12"/>
  <c r="BP260" i="12"/>
  <c r="BS262" i="12"/>
  <c r="BS269" i="12"/>
  <c r="BT278" i="12"/>
  <c r="BS227" i="12"/>
  <c r="BT242" i="12"/>
  <c r="BS249" i="12"/>
  <c r="BT253" i="12"/>
  <c r="BN257" i="12"/>
  <c r="BW257" i="12"/>
  <c r="BR258" i="12"/>
  <c r="BN259" i="12"/>
  <c r="BT260" i="12"/>
  <c r="BT262" i="12"/>
  <c r="BV265" i="12"/>
  <c r="BT269" i="12"/>
  <c r="BR273" i="12"/>
  <c r="BX274" i="12"/>
  <c r="BP277" i="12"/>
  <c r="BY277" i="12"/>
  <c r="BX278" i="12"/>
  <c r="BW16" i="12"/>
  <c r="BO16" i="12"/>
  <c r="BU16" i="12"/>
  <c r="BT16" i="12"/>
  <c r="BS16" i="12"/>
  <c r="BR16" i="12"/>
  <c r="BQ16" i="12"/>
  <c r="BY16" i="12"/>
  <c r="BP16" i="12"/>
  <c r="BV16" i="12"/>
  <c r="BX16" i="12"/>
  <c r="BN16" i="12"/>
  <c r="BS36" i="12"/>
  <c r="BY36" i="12"/>
  <c r="BQ36" i="12"/>
  <c r="BW36" i="12"/>
  <c r="BO36" i="12"/>
  <c r="BP36" i="12"/>
  <c r="BN36" i="12"/>
  <c r="BX36" i="12"/>
  <c r="BV36" i="12"/>
  <c r="BU36" i="12"/>
  <c r="BT36" i="12"/>
  <c r="BR36" i="12"/>
  <c r="BY11" i="12"/>
  <c r="BQ11" i="12"/>
  <c r="BW11" i="12"/>
  <c r="BN11" i="12"/>
  <c r="BV11" i="12"/>
  <c r="BU11" i="12"/>
  <c r="BT11" i="12"/>
  <c r="BO11" i="12"/>
  <c r="BS11" i="12"/>
  <c r="BR11" i="12"/>
  <c r="BX11" i="12"/>
  <c r="BP11" i="12"/>
  <c r="BY15" i="12"/>
  <c r="BQ15" i="12"/>
  <c r="AQ280" i="12"/>
  <c r="BU4" i="12"/>
  <c r="BO5" i="12"/>
  <c r="BW5" i="12"/>
  <c r="I280" i="12"/>
  <c r="Q280" i="12"/>
  <c r="Y280" i="12"/>
  <c r="AG280" i="12"/>
  <c r="BO7" i="12"/>
  <c r="BW7" i="12"/>
  <c r="BY9" i="12"/>
  <c r="BQ9" i="12"/>
  <c r="BV9" i="12"/>
  <c r="BU12" i="12"/>
  <c r="BS14" i="12"/>
  <c r="BN15" i="12"/>
  <c r="BW15" i="12"/>
  <c r="BS17" i="12"/>
  <c r="BY20" i="12"/>
  <c r="BQ20" i="12"/>
  <c r="BW20" i="12"/>
  <c r="BO20" i="12"/>
  <c r="BX20" i="12"/>
  <c r="BY22" i="12"/>
  <c r="BQ22" i="12"/>
  <c r="BW22" i="12"/>
  <c r="BO22" i="12"/>
  <c r="BX22" i="12"/>
  <c r="BS28" i="12"/>
  <c r="BY28" i="12"/>
  <c r="BQ28" i="12"/>
  <c r="BW28" i="12"/>
  <c r="BO28" i="12"/>
  <c r="BM31" i="12"/>
  <c r="BR34" i="12"/>
  <c r="BS40" i="12"/>
  <c r="BY40" i="12"/>
  <c r="BQ40" i="12"/>
  <c r="BW40" i="12"/>
  <c r="BW286" i="12" s="1"/>
  <c r="BO40" i="12"/>
  <c r="BR42" i="12"/>
  <c r="BR50" i="12"/>
  <c r="BP56" i="12"/>
  <c r="BT62" i="12"/>
  <c r="AO280" i="12"/>
  <c r="BB280" i="12"/>
  <c r="BJ280" i="12"/>
  <c r="BZ2" i="12"/>
  <c r="J280" i="12"/>
  <c r="R280" i="12"/>
  <c r="Z280" i="12"/>
  <c r="AH280" i="12"/>
  <c r="AP280" i="12"/>
  <c r="BV12" i="12"/>
  <c r="BT14" i="12"/>
  <c r="BO15" i="12"/>
  <c r="BX15" i="12"/>
  <c r="BT17" i="12"/>
  <c r="BT34" i="12"/>
  <c r="BM41" i="12"/>
  <c r="BT42" i="12"/>
  <c r="BS46" i="12"/>
  <c r="BY46" i="12"/>
  <c r="BQ46" i="12"/>
  <c r="BW46" i="12"/>
  <c r="BO46" i="12"/>
  <c r="BT50" i="12"/>
  <c r="BY74" i="12"/>
  <c r="BQ74" i="12"/>
  <c r="BW74" i="12"/>
  <c r="BO74" i="12"/>
  <c r="BU74" i="12"/>
  <c r="BS74" i="12"/>
  <c r="BV74" i="12"/>
  <c r="AU280" i="12"/>
  <c r="BC280" i="12"/>
  <c r="BK280" i="12"/>
  <c r="BU3" i="12"/>
  <c r="BO4" i="12"/>
  <c r="BW4" i="12"/>
  <c r="BQ5" i="12"/>
  <c r="BY5" i="12"/>
  <c r="K280" i="12"/>
  <c r="S280" i="12"/>
  <c r="AA280" i="12"/>
  <c r="AI280" i="12"/>
  <c r="AQ6" i="12"/>
  <c r="BQ7" i="12"/>
  <c r="BY7" i="12"/>
  <c r="BO9" i="12"/>
  <c r="BX9" i="12"/>
  <c r="BN12" i="12"/>
  <c r="BW12" i="12"/>
  <c r="BP15" i="12"/>
  <c r="BP20" i="12"/>
  <c r="BM21" i="12"/>
  <c r="BP22" i="12"/>
  <c r="BS23" i="12"/>
  <c r="BY23" i="12"/>
  <c r="BQ23" i="12"/>
  <c r="BW23" i="12"/>
  <c r="BP28" i="12"/>
  <c r="BU34" i="12"/>
  <c r="BP40" i="12"/>
  <c r="BU42" i="12"/>
  <c r="BN46" i="12"/>
  <c r="BU50" i="12"/>
  <c r="BS52" i="12"/>
  <c r="BY52" i="12"/>
  <c r="BQ52" i="12"/>
  <c r="BW52" i="12"/>
  <c r="BO52" i="12"/>
  <c r="BT56" i="12"/>
  <c r="BM60" i="12"/>
  <c r="BP71" i="12"/>
  <c r="BX74" i="12"/>
  <c r="BV15" i="12"/>
  <c r="AV280" i="12"/>
  <c r="BD280" i="12"/>
  <c r="BL280" i="12"/>
  <c r="L280" i="12"/>
  <c r="T280" i="12"/>
  <c r="AB280" i="12"/>
  <c r="AJ280" i="12"/>
  <c r="AR280" i="12"/>
  <c r="BH6" i="12"/>
  <c r="BH280" i="12" s="1"/>
  <c r="BW14" i="12"/>
  <c r="BO14" i="12"/>
  <c r="BV14" i="12"/>
  <c r="BR15" i="12"/>
  <c r="BY17" i="12"/>
  <c r="BQ17" i="12"/>
  <c r="BV17" i="12"/>
  <c r="BV34" i="12"/>
  <c r="BV42" i="12"/>
  <c r="BV50" i="12"/>
  <c r="BS154" i="12"/>
  <c r="BY154" i="12"/>
  <c r="BQ154" i="12"/>
  <c r="BW154" i="12"/>
  <c r="BO154" i="12"/>
  <c r="BX154" i="12"/>
  <c r="BV154" i="12"/>
  <c r="BU154" i="12"/>
  <c r="BT154" i="12"/>
  <c r="BR154" i="12"/>
  <c r="BP154" i="12"/>
  <c r="BN154" i="12"/>
  <c r="AW280" i="12"/>
  <c r="BE280" i="12"/>
  <c r="BM2" i="12"/>
  <c r="BO3" i="12"/>
  <c r="BQ4" i="12"/>
  <c r="BS5" i="12"/>
  <c r="E280" i="12"/>
  <c r="M280" i="12"/>
  <c r="U280" i="12"/>
  <c r="AC280" i="12"/>
  <c r="AK280" i="12"/>
  <c r="AS6" i="12"/>
  <c r="AS280" i="12" s="1"/>
  <c r="BA6" i="12"/>
  <c r="BI6" i="12"/>
  <c r="BI280" i="12" s="1"/>
  <c r="BS7" i="12"/>
  <c r="BW8" i="12"/>
  <c r="BO8" i="12"/>
  <c r="BV8" i="12"/>
  <c r="BR9" i="12"/>
  <c r="BV10" i="12"/>
  <c r="BP12" i="12"/>
  <c r="BY12" i="12"/>
  <c r="BN14" i="12"/>
  <c r="BX14" i="12"/>
  <c r="BS15" i="12"/>
  <c r="BN17" i="12"/>
  <c r="BW17" i="12"/>
  <c r="BT40" i="12"/>
  <c r="BR46" i="12"/>
  <c r="BS62" i="12"/>
  <c r="BY62" i="12"/>
  <c r="BQ62" i="12"/>
  <c r="BW62" i="12"/>
  <c r="BO62" i="12"/>
  <c r="BM65" i="12"/>
  <c r="BO286" i="12"/>
  <c r="AX280" i="12"/>
  <c r="BF280" i="12"/>
  <c r="F280" i="12"/>
  <c r="N280" i="12"/>
  <c r="V280" i="12"/>
  <c r="AD280" i="12"/>
  <c r="AL280" i="12"/>
  <c r="AT280" i="12"/>
  <c r="BT15" i="12"/>
  <c r="BS34" i="12"/>
  <c r="BY34" i="12"/>
  <c r="BQ34" i="12"/>
  <c r="BW34" i="12"/>
  <c r="BO34" i="12"/>
  <c r="BU286" i="12"/>
  <c r="BX286" i="12"/>
  <c r="BS42" i="12"/>
  <c r="BY42" i="12"/>
  <c r="BQ42" i="12"/>
  <c r="BW42" i="12"/>
  <c r="BO42" i="12"/>
  <c r="BS50" i="12"/>
  <c r="BY50" i="12"/>
  <c r="BQ50" i="12"/>
  <c r="BW50" i="12"/>
  <c r="BO50" i="12"/>
  <c r="BV99" i="12"/>
  <c r="AZ280" i="12"/>
  <c r="AY280" i="12"/>
  <c r="BG280" i="12"/>
  <c r="G280" i="12"/>
  <c r="O280" i="12"/>
  <c r="W280" i="12"/>
  <c r="AE280" i="12"/>
  <c r="AM280" i="12"/>
  <c r="BR12" i="12"/>
  <c r="BQ14" i="12"/>
  <c r="BU15" i="12"/>
  <c r="BP17" i="12"/>
  <c r="BM26" i="12"/>
  <c r="BN34" i="12"/>
  <c r="BN286" i="12"/>
  <c r="BN42" i="12"/>
  <c r="BU46" i="12"/>
  <c r="BN50" i="12"/>
  <c r="BM51" i="12"/>
  <c r="BS56" i="12"/>
  <c r="BY56" i="12"/>
  <c r="BQ56" i="12"/>
  <c r="BW56" i="12"/>
  <c r="BO56" i="12"/>
  <c r="BW71" i="12"/>
  <c r="BO71" i="12"/>
  <c r="BU71" i="12"/>
  <c r="BS71" i="12"/>
  <c r="BY71" i="12"/>
  <c r="BQ71" i="12"/>
  <c r="BX71" i="12"/>
  <c r="BP74" i="12"/>
  <c r="BS18" i="12"/>
  <c r="BS24" i="12"/>
  <c r="BQ29" i="12"/>
  <c r="BY29" i="12"/>
  <c r="BS30" i="12"/>
  <c r="BS32" i="12"/>
  <c r="BQ35" i="12"/>
  <c r="BY35" i="12"/>
  <c r="BQ37" i="12"/>
  <c r="BY37" i="12"/>
  <c r="BY286" i="12" s="1"/>
  <c r="BS38" i="12"/>
  <c r="BQ43" i="12"/>
  <c r="BY43" i="12"/>
  <c r="BS44" i="12"/>
  <c r="BQ47" i="12"/>
  <c r="BY47" i="12"/>
  <c r="BS48" i="12"/>
  <c r="BQ53" i="12"/>
  <c r="BY53" i="12"/>
  <c r="BS54" i="12"/>
  <c r="BQ57" i="12"/>
  <c r="BY57" i="12"/>
  <c r="BS58" i="12"/>
  <c r="BQ63" i="12"/>
  <c r="BY63" i="12"/>
  <c r="BS64" i="12"/>
  <c r="BS66" i="12"/>
  <c r="BO68" i="12"/>
  <c r="BW68" i="12"/>
  <c r="BQ69" i="12"/>
  <c r="BY69" i="12"/>
  <c r="BS70" i="12"/>
  <c r="BS72" i="12"/>
  <c r="BO76" i="12"/>
  <c r="BW76" i="12"/>
  <c r="BQ77" i="12"/>
  <c r="BY77" i="12"/>
  <c r="BS78" i="12"/>
  <c r="BO80" i="12"/>
  <c r="BW80" i="12"/>
  <c r="BQ81" i="12"/>
  <c r="BY81" i="12"/>
  <c r="BS82" i="12"/>
  <c r="BO84" i="12"/>
  <c r="BW84" i="12"/>
  <c r="BQ85" i="12"/>
  <c r="BY85" i="12"/>
  <c r="BS86" i="12"/>
  <c r="BO88" i="12"/>
  <c r="BW88" i="12"/>
  <c r="BQ89" i="12"/>
  <c r="BY89" i="12"/>
  <c r="BS90" i="12"/>
  <c r="BO92" i="12"/>
  <c r="BW92" i="12"/>
  <c r="BQ93" i="12"/>
  <c r="BY93" i="12"/>
  <c r="BS94" i="12"/>
  <c r="BU95" i="12"/>
  <c r="BO96" i="12"/>
  <c r="BW96" i="12"/>
  <c r="BQ97" i="12"/>
  <c r="BY97" i="12"/>
  <c r="BS98" i="12"/>
  <c r="BS100" i="12"/>
  <c r="BP102" i="12"/>
  <c r="BY102" i="12"/>
  <c r="BO104" i="12"/>
  <c r="BX104" i="12"/>
  <c r="BW106" i="12"/>
  <c r="BO106" i="12"/>
  <c r="BV106" i="12"/>
  <c r="BR107" i="12"/>
  <c r="BS108" i="12"/>
  <c r="BW108" i="12"/>
  <c r="BO108" i="12"/>
  <c r="BX108" i="12"/>
  <c r="BW110" i="12"/>
  <c r="BO110" i="12"/>
  <c r="BS110" i="12"/>
  <c r="BX110" i="12"/>
  <c r="BP112" i="12"/>
  <c r="BP114" i="12"/>
  <c r="BR116" i="12"/>
  <c r="BR118" i="12"/>
  <c r="BS124" i="12"/>
  <c r="BW124" i="12"/>
  <c r="BO124" i="12"/>
  <c r="BX124" i="12"/>
  <c r="BW126" i="12"/>
  <c r="BO126" i="12"/>
  <c r="BS126" i="12"/>
  <c r="BX126" i="12"/>
  <c r="BP128" i="12"/>
  <c r="BR130" i="12"/>
  <c r="BS134" i="12"/>
  <c r="BY134" i="12"/>
  <c r="BQ134" i="12"/>
  <c r="BW134" i="12"/>
  <c r="BO134" i="12"/>
  <c r="BU138" i="12"/>
  <c r="BP142" i="12"/>
  <c r="BT150" i="12"/>
  <c r="BW161" i="12"/>
  <c r="BO161" i="12"/>
  <c r="BT161" i="12"/>
  <c r="BS161" i="12"/>
  <c r="BR161" i="12"/>
  <c r="BQ161" i="12"/>
  <c r="BX161" i="12"/>
  <c r="BN161" i="12"/>
  <c r="BW165" i="12"/>
  <c r="BO165" i="12"/>
  <c r="BS165" i="12"/>
  <c r="BR165" i="12"/>
  <c r="BQ165" i="12"/>
  <c r="BP165" i="12"/>
  <c r="BY165" i="12"/>
  <c r="BN165" i="12"/>
  <c r="BV165" i="12"/>
  <c r="BS167" i="12"/>
  <c r="BW167" i="12"/>
  <c r="BO167" i="12"/>
  <c r="BU167" i="12"/>
  <c r="BT167" i="12"/>
  <c r="BR167" i="12"/>
  <c r="BQ167" i="12"/>
  <c r="BY167" i="12"/>
  <c r="BN167" i="12"/>
  <c r="BP104" i="12"/>
  <c r="BY104" i="12"/>
  <c r="BQ112" i="12"/>
  <c r="BQ114" i="12"/>
  <c r="BQ128" i="12"/>
  <c r="BS146" i="12"/>
  <c r="BY146" i="12"/>
  <c r="BQ146" i="12"/>
  <c r="BW146" i="12"/>
  <c r="BO146" i="12"/>
  <c r="BS29" i="12"/>
  <c r="BS35" i="12"/>
  <c r="BS37" i="12"/>
  <c r="BS43" i="12"/>
  <c r="BS47" i="12"/>
  <c r="BS53" i="12"/>
  <c r="BS57" i="12"/>
  <c r="BS63" i="12"/>
  <c r="BQ68" i="12"/>
  <c r="BY68" i="12"/>
  <c r="BS69" i="12"/>
  <c r="BQ76" i="12"/>
  <c r="BY76" i="12"/>
  <c r="BS77" i="12"/>
  <c r="BQ80" i="12"/>
  <c r="BY80" i="12"/>
  <c r="BS81" i="12"/>
  <c r="BQ84" i="12"/>
  <c r="BY84" i="12"/>
  <c r="BS85" i="12"/>
  <c r="BQ88" i="12"/>
  <c r="BY88" i="12"/>
  <c r="BS89" i="12"/>
  <c r="BQ92" i="12"/>
  <c r="BY92" i="12"/>
  <c r="BS93" i="12"/>
  <c r="BQ96" i="12"/>
  <c r="BY96" i="12"/>
  <c r="BS97" i="12"/>
  <c r="BR102" i="12"/>
  <c r="BY103" i="12"/>
  <c r="BQ103" i="12"/>
  <c r="BV103" i="12"/>
  <c r="BQ104" i="12"/>
  <c r="BP106" i="12"/>
  <c r="BY106" i="12"/>
  <c r="BP108" i="12"/>
  <c r="BP110" i="12"/>
  <c r="BR112" i="12"/>
  <c r="BR114" i="12"/>
  <c r="BS120" i="12"/>
  <c r="BW120" i="12"/>
  <c r="BO120" i="12"/>
  <c r="BX120" i="12"/>
  <c r="BW122" i="12"/>
  <c r="BO122" i="12"/>
  <c r="BS122" i="12"/>
  <c r="BX122" i="12"/>
  <c r="BP124" i="12"/>
  <c r="BP126" i="12"/>
  <c r="BR128" i="12"/>
  <c r="BM129" i="12"/>
  <c r="BU130" i="12"/>
  <c r="BP134" i="12"/>
  <c r="BT142" i="12"/>
  <c r="BN146" i="12"/>
  <c r="BS158" i="12"/>
  <c r="BR158" i="12"/>
  <c r="BY158" i="12"/>
  <c r="BQ158" i="12"/>
  <c r="BW158" i="12"/>
  <c r="BO158" i="12"/>
  <c r="BU161" i="12"/>
  <c r="BU165" i="12"/>
  <c r="BV167" i="12"/>
  <c r="BW169" i="12"/>
  <c r="BO169" i="12"/>
  <c r="BS169" i="12"/>
  <c r="BU169" i="12"/>
  <c r="BT169" i="12"/>
  <c r="BR169" i="12"/>
  <c r="BQ169" i="12"/>
  <c r="BY169" i="12"/>
  <c r="BN169" i="12"/>
  <c r="BR96" i="12"/>
  <c r="BS102" i="12"/>
  <c r="BR104" i="12"/>
  <c r="BT112" i="12"/>
  <c r="BT114" i="12"/>
  <c r="BT128" i="12"/>
  <c r="BV130" i="12"/>
  <c r="BS138" i="12"/>
  <c r="BY138" i="12"/>
  <c r="BQ138" i="12"/>
  <c r="BW138" i="12"/>
  <c r="BO138" i="12"/>
  <c r="BU142" i="12"/>
  <c r="BP146" i="12"/>
  <c r="BS68" i="12"/>
  <c r="BS76" i="12"/>
  <c r="BS80" i="12"/>
  <c r="BS84" i="12"/>
  <c r="BS88" i="12"/>
  <c r="BS92" i="12"/>
  <c r="BS96" i="12"/>
  <c r="BT104" i="12"/>
  <c r="BY107" i="12"/>
  <c r="BQ107" i="12"/>
  <c r="BV107" i="12"/>
  <c r="BU112" i="12"/>
  <c r="BU114" i="12"/>
  <c r="BS116" i="12"/>
  <c r="BW116" i="12"/>
  <c r="BO116" i="12"/>
  <c r="BX116" i="12"/>
  <c r="BW118" i="12"/>
  <c r="BO118" i="12"/>
  <c r="BS118" i="12"/>
  <c r="BX118" i="12"/>
  <c r="BU128" i="12"/>
  <c r="BT134" i="12"/>
  <c r="BN138" i="12"/>
  <c r="BV142" i="12"/>
  <c r="BR146" i="12"/>
  <c r="BS150" i="12"/>
  <c r="BY150" i="12"/>
  <c r="BQ150" i="12"/>
  <c r="BW150" i="12"/>
  <c r="BO150" i="12"/>
  <c r="BU104" i="12"/>
  <c r="BS130" i="12"/>
  <c r="BY130" i="12"/>
  <c r="BQ130" i="12"/>
  <c r="BW130" i="12"/>
  <c r="BO130" i="12"/>
  <c r="BT146" i="12"/>
  <c r="BS163" i="12"/>
  <c r="BT163" i="12"/>
  <c r="BR163" i="12"/>
  <c r="BQ163" i="12"/>
  <c r="BY163" i="12"/>
  <c r="BP163" i="12"/>
  <c r="BW163" i="12"/>
  <c r="BN163" i="12"/>
  <c r="BW102" i="12"/>
  <c r="BO102" i="12"/>
  <c r="BV102" i="12"/>
  <c r="BV104" i="12"/>
  <c r="BS112" i="12"/>
  <c r="BW112" i="12"/>
  <c r="BO112" i="12"/>
  <c r="BX112" i="12"/>
  <c r="BW114" i="12"/>
  <c r="BO114" i="12"/>
  <c r="BS114" i="12"/>
  <c r="BX114" i="12"/>
  <c r="BS128" i="12"/>
  <c r="BW128" i="12"/>
  <c r="BO128" i="12"/>
  <c r="BX128" i="12"/>
  <c r="BS142" i="12"/>
  <c r="BY142" i="12"/>
  <c r="BQ142" i="12"/>
  <c r="BW142" i="12"/>
  <c r="BO142" i="12"/>
  <c r="BU146" i="12"/>
  <c r="BO163" i="12"/>
  <c r="BU111" i="12"/>
  <c r="BU115" i="12"/>
  <c r="BU119" i="12"/>
  <c r="BU123" i="12"/>
  <c r="BU127" i="12"/>
  <c r="BS132" i="12"/>
  <c r="BU133" i="12"/>
  <c r="BS136" i="12"/>
  <c r="BU137" i="12"/>
  <c r="BS140" i="12"/>
  <c r="BU141" i="12"/>
  <c r="BS144" i="12"/>
  <c r="BU145" i="12"/>
  <c r="BS148" i="12"/>
  <c r="BU149" i="12"/>
  <c r="BS152" i="12"/>
  <c r="BU153" i="12"/>
  <c r="BS156" i="12"/>
  <c r="BU157" i="12"/>
  <c r="BS160" i="12"/>
  <c r="BS162" i="12"/>
  <c r="BQ171" i="12"/>
  <c r="BS179" i="12"/>
  <c r="BW179" i="12"/>
  <c r="BO179" i="12"/>
  <c r="BX179" i="12"/>
  <c r="BW181" i="12"/>
  <c r="BO181" i="12"/>
  <c r="BS181" i="12"/>
  <c r="BX181" i="12"/>
  <c r="BP183" i="12"/>
  <c r="BP185" i="12"/>
  <c r="BT189" i="12"/>
  <c r="BT195" i="12"/>
  <c r="BS204" i="12"/>
  <c r="BR205" i="12"/>
  <c r="BQ206" i="12"/>
  <c r="BT207" i="12"/>
  <c r="BP209" i="12"/>
  <c r="BR210" i="12"/>
  <c r="BW220" i="12"/>
  <c r="BO220" i="12"/>
  <c r="BS220" i="12"/>
  <c r="BY220" i="12"/>
  <c r="BQ220" i="12"/>
  <c r="BX220" i="12"/>
  <c r="BU220" i="12"/>
  <c r="BR220" i="12"/>
  <c r="BN220" i="12"/>
  <c r="BQ183" i="12"/>
  <c r="BQ185" i="12"/>
  <c r="BS191" i="12"/>
  <c r="BW191" i="12"/>
  <c r="BO191" i="12"/>
  <c r="BX191" i="12"/>
  <c r="BV198" i="12"/>
  <c r="BN198" i="12"/>
  <c r="BS198" i="12"/>
  <c r="BQ198" i="12"/>
  <c r="BX198" i="12"/>
  <c r="BO198" i="12"/>
  <c r="BX199" i="12"/>
  <c r="BP199" i="12"/>
  <c r="BW199" i="12"/>
  <c r="BN199" i="12"/>
  <c r="BU199" i="12"/>
  <c r="BS199" i="12"/>
  <c r="BR200" i="12"/>
  <c r="BS200" i="12"/>
  <c r="BY200" i="12"/>
  <c r="BP200" i="12"/>
  <c r="BW200" i="12"/>
  <c r="BN200" i="12"/>
  <c r="BW255" i="12"/>
  <c r="BO255" i="12"/>
  <c r="BY255" i="12"/>
  <c r="BQ255" i="12"/>
  <c r="BV255" i="12"/>
  <c r="BT255" i="12"/>
  <c r="BS255" i="12"/>
  <c r="BR255" i="12"/>
  <c r="BP255" i="12"/>
  <c r="BN255" i="12"/>
  <c r="BX255" i="12"/>
  <c r="BU255" i="12"/>
  <c r="BU132" i="12"/>
  <c r="BU136" i="12"/>
  <c r="BU140" i="12"/>
  <c r="BU144" i="12"/>
  <c r="BU148" i="12"/>
  <c r="BU152" i="12"/>
  <c r="BU156" i="12"/>
  <c r="BV160" i="12"/>
  <c r="BT171" i="12"/>
  <c r="BS175" i="12"/>
  <c r="BW175" i="12"/>
  <c r="BO175" i="12"/>
  <c r="BX175" i="12"/>
  <c r="BW177" i="12"/>
  <c r="BO177" i="12"/>
  <c r="BS177" i="12"/>
  <c r="BX177" i="12"/>
  <c r="BP181" i="12"/>
  <c r="BR183" i="12"/>
  <c r="BR185" i="12"/>
  <c r="BN191" i="12"/>
  <c r="BY191" i="12"/>
  <c r="BP198" i="12"/>
  <c r="BO199" i="12"/>
  <c r="BO200" i="12"/>
  <c r="BV204" i="12"/>
  <c r="BV205" i="12"/>
  <c r="BU206" i="12"/>
  <c r="BU209" i="12"/>
  <c r="BW210" i="12"/>
  <c r="BW216" i="12"/>
  <c r="BO216" i="12"/>
  <c r="BS216" i="12"/>
  <c r="BY216" i="12"/>
  <c r="BQ216" i="12"/>
  <c r="BN216" i="12"/>
  <c r="BX216" i="12"/>
  <c r="BU216" i="12"/>
  <c r="BR216" i="12"/>
  <c r="BW232" i="12"/>
  <c r="BO232" i="12"/>
  <c r="BS232" i="12"/>
  <c r="BY232" i="12"/>
  <c r="BQ232" i="12"/>
  <c r="BN232" i="12"/>
  <c r="BX232" i="12"/>
  <c r="BV232" i="12"/>
  <c r="BU232" i="12"/>
  <c r="BR232" i="12"/>
  <c r="BY162" i="12"/>
  <c r="BQ162" i="12"/>
  <c r="BV162" i="12"/>
  <c r="BU171" i="12"/>
  <c r="BT183" i="12"/>
  <c r="BT185" i="12"/>
  <c r="BW189" i="12"/>
  <c r="BO189" i="12"/>
  <c r="BS189" i="12"/>
  <c r="BX189" i="12"/>
  <c r="BP191" i="12"/>
  <c r="BR198" i="12"/>
  <c r="BQ199" i="12"/>
  <c r="BQ200" i="12"/>
  <c r="BW205" i="12"/>
  <c r="BW209" i="12"/>
  <c r="BQ111" i="12"/>
  <c r="BQ115" i="12"/>
  <c r="BQ119" i="12"/>
  <c r="BQ123" i="12"/>
  <c r="BQ127" i="12"/>
  <c r="BO132" i="12"/>
  <c r="BQ133" i="12"/>
  <c r="BO136" i="12"/>
  <c r="BQ137" i="12"/>
  <c r="BO140" i="12"/>
  <c r="BQ141" i="12"/>
  <c r="BO144" i="12"/>
  <c r="BQ145" i="12"/>
  <c r="BO148" i="12"/>
  <c r="BQ149" i="12"/>
  <c r="BO152" i="12"/>
  <c r="BQ153" i="12"/>
  <c r="BO156" i="12"/>
  <c r="BQ157" i="12"/>
  <c r="BO160" i="12"/>
  <c r="BX160" i="12"/>
  <c r="BN162" i="12"/>
  <c r="BW162" i="12"/>
  <c r="BW173" i="12"/>
  <c r="BO173" i="12"/>
  <c r="BS173" i="12"/>
  <c r="BX173" i="12"/>
  <c r="BP175" i="12"/>
  <c r="BP177" i="12"/>
  <c r="BR179" i="12"/>
  <c r="BR181" i="12"/>
  <c r="BU183" i="12"/>
  <c r="BU185" i="12"/>
  <c r="BS187" i="12"/>
  <c r="BW187" i="12"/>
  <c r="BO187" i="12"/>
  <c r="BX187" i="12"/>
  <c r="BN189" i="12"/>
  <c r="BY189" i="12"/>
  <c r="BQ191" i="12"/>
  <c r="BS195" i="12"/>
  <c r="BY195" i="12"/>
  <c r="BQ195" i="12"/>
  <c r="BW195" i="12"/>
  <c r="BO195" i="12"/>
  <c r="BT198" i="12"/>
  <c r="BR199" i="12"/>
  <c r="BT200" i="12"/>
  <c r="BV202" i="12"/>
  <c r="BN202" i="12"/>
  <c r="BQ202" i="12"/>
  <c r="BX202" i="12"/>
  <c r="BO202" i="12"/>
  <c r="BU202" i="12"/>
  <c r="BX203" i="12"/>
  <c r="BP203" i="12"/>
  <c r="BU203" i="12"/>
  <c r="BS203" i="12"/>
  <c r="BQ203" i="12"/>
  <c r="BV212" i="12"/>
  <c r="BN212" i="12"/>
  <c r="BR212" i="12"/>
  <c r="BX212" i="12"/>
  <c r="BP212" i="12"/>
  <c r="BS212" i="12"/>
  <c r="BO212" i="12"/>
  <c r="BY212" i="12"/>
  <c r="BU212" i="12"/>
  <c r="BT216" i="12"/>
  <c r="BW228" i="12"/>
  <c r="BO228" i="12"/>
  <c r="BS228" i="12"/>
  <c r="BY228" i="12"/>
  <c r="BQ228" i="12"/>
  <c r="BR228" i="12"/>
  <c r="BN228" i="12"/>
  <c r="BX228" i="12"/>
  <c r="BU228" i="12"/>
  <c r="BT232" i="12"/>
  <c r="BS240" i="12"/>
  <c r="BR240" i="12"/>
  <c r="BX240" i="12"/>
  <c r="BO240" i="12"/>
  <c r="BW240" i="12"/>
  <c r="BN240" i="12"/>
  <c r="BU240" i="12"/>
  <c r="BP240" i="12"/>
  <c r="BY240" i="12"/>
  <c r="BV240" i="12"/>
  <c r="BT240" i="12"/>
  <c r="BS171" i="12"/>
  <c r="BW171" i="12"/>
  <c r="BO171" i="12"/>
  <c r="BX171" i="12"/>
  <c r="BR191" i="12"/>
  <c r="BU198" i="12"/>
  <c r="BT199" i="12"/>
  <c r="BU200" i="12"/>
  <c r="BR204" i="12"/>
  <c r="BY204" i="12"/>
  <c r="BP204" i="12"/>
  <c r="BW204" i="12"/>
  <c r="BN204" i="12"/>
  <c r="BU204" i="12"/>
  <c r="BT205" i="12"/>
  <c r="BS205" i="12"/>
  <c r="BQ205" i="12"/>
  <c r="BX205" i="12"/>
  <c r="BO205" i="12"/>
  <c r="BX207" i="12"/>
  <c r="BP207" i="12"/>
  <c r="BV207" i="12"/>
  <c r="BN207" i="12"/>
  <c r="BU207" i="12"/>
  <c r="BS207" i="12"/>
  <c r="BQ207" i="12"/>
  <c r="BS183" i="12"/>
  <c r="BW183" i="12"/>
  <c r="BO183" i="12"/>
  <c r="BX183" i="12"/>
  <c r="BW185" i="12"/>
  <c r="BO185" i="12"/>
  <c r="BS185" i="12"/>
  <c r="BX185" i="12"/>
  <c r="BW198" i="12"/>
  <c r="BV199" i="12"/>
  <c r="BV200" i="12"/>
  <c r="BV206" i="12"/>
  <c r="BN206" i="12"/>
  <c r="BT206" i="12"/>
  <c r="BY206" i="12"/>
  <c r="BO206" i="12"/>
  <c r="BW206" i="12"/>
  <c r="BS206" i="12"/>
  <c r="BT209" i="12"/>
  <c r="BR209" i="12"/>
  <c r="BX209" i="12"/>
  <c r="BN209" i="12"/>
  <c r="BV209" i="12"/>
  <c r="BS209" i="12"/>
  <c r="BV210" i="12"/>
  <c r="BN210" i="12"/>
  <c r="BT210" i="12"/>
  <c r="BS210" i="12"/>
  <c r="BQ210" i="12"/>
  <c r="BY210" i="12"/>
  <c r="BO210" i="12"/>
  <c r="BW224" i="12"/>
  <c r="BO224" i="12"/>
  <c r="BS224" i="12"/>
  <c r="BY224" i="12"/>
  <c r="BQ224" i="12"/>
  <c r="BU224" i="12"/>
  <c r="BR224" i="12"/>
  <c r="BN224" i="12"/>
  <c r="BX224" i="12"/>
  <c r="BU166" i="12"/>
  <c r="BU170" i="12"/>
  <c r="BY172" i="12"/>
  <c r="BU174" i="12"/>
  <c r="BU178" i="12"/>
  <c r="BU182" i="12"/>
  <c r="BU186" i="12"/>
  <c r="BY188" i="12"/>
  <c r="BU190" i="12"/>
  <c r="BQ192" i="12"/>
  <c r="BY192" i="12"/>
  <c r="BS193" i="12"/>
  <c r="BU194" i="12"/>
  <c r="BQ196" i="12"/>
  <c r="BY196" i="12"/>
  <c r="BS197" i="12"/>
  <c r="BQ201" i="12"/>
  <c r="BR208" i="12"/>
  <c r="BX208" i="12"/>
  <c r="BP208" i="12"/>
  <c r="BW208" i="12"/>
  <c r="BW238" i="12"/>
  <c r="BO238" i="12"/>
  <c r="BS238" i="12"/>
  <c r="BY238" i="12"/>
  <c r="BP238" i="12"/>
  <c r="BX238" i="12"/>
  <c r="BN238" i="12"/>
  <c r="BU238" i="12"/>
  <c r="BR239" i="12"/>
  <c r="BU246" i="12"/>
  <c r="BY243" i="12"/>
  <c r="BQ243" i="12"/>
  <c r="BU243" i="12"/>
  <c r="BR243" i="12"/>
  <c r="BP243" i="12"/>
  <c r="BW243" i="12"/>
  <c r="BN243" i="12"/>
  <c r="BV246" i="12"/>
  <c r="BU193" i="12"/>
  <c r="BV197" i="12"/>
  <c r="BT211" i="12"/>
  <c r="BX211" i="12"/>
  <c r="BP211" i="12"/>
  <c r="BV211" i="12"/>
  <c r="BN211" i="12"/>
  <c r="BW234" i="12"/>
  <c r="BO234" i="12"/>
  <c r="BU234" i="12"/>
  <c r="BQ234" i="12"/>
  <c r="BX234" i="12"/>
  <c r="BN234" i="12"/>
  <c r="BY235" i="12"/>
  <c r="BQ235" i="12"/>
  <c r="BP235" i="12"/>
  <c r="BU235" i="12"/>
  <c r="BS235" i="12"/>
  <c r="BO243" i="12"/>
  <c r="BS248" i="12"/>
  <c r="BW248" i="12"/>
  <c r="BN248" i="12"/>
  <c r="BU248" i="12"/>
  <c r="BT248" i="12"/>
  <c r="BR248" i="12"/>
  <c r="BY248" i="12"/>
  <c r="BP248" i="12"/>
  <c r="BS236" i="12"/>
  <c r="BU236" i="12"/>
  <c r="BY236" i="12"/>
  <c r="BP236" i="12"/>
  <c r="BW236" i="12"/>
  <c r="BN236" i="12"/>
  <c r="BS243" i="12"/>
  <c r="BQ166" i="12"/>
  <c r="BQ170" i="12"/>
  <c r="BQ174" i="12"/>
  <c r="BQ178" i="12"/>
  <c r="BQ182" i="12"/>
  <c r="BQ186" i="12"/>
  <c r="BQ190" i="12"/>
  <c r="BO193" i="12"/>
  <c r="BQ194" i="12"/>
  <c r="BO197" i="12"/>
  <c r="BX197" i="12"/>
  <c r="BV201" i="12"/>
  <c r="BQ211" i="12"/>
  <c r="BR234" i="12"/>
  <c r="BO235" i="12"/>
  <c r="BO236" i="12"/>
  <c r="BT243" i="12"/>
  <c r="BY247" i="12"/>
  <c r="BQ247" i="12"/>
  <c r="BS247" i="12"/>
  <c r="BX247" i="12"/>
  <c r="BO247" i="12"/>
  <c r="BW247" i="12"/>
  <c r="BN247" i="12"/>
  <c r="BU247" i="12"/>
  <c r="BQ248" i="12"/>
  <c r="BW246" i="12"/>
  <c r="BO246" i="12"/>
  <c r="BX246" i="12"/>
  <c r="BN246" i="12"/>
  <c r="BT246" i="12"/>
  <c r="BS246" i="12"/>
  <c r="BQ246" i="12"/>
  <c r="BR236" i="12"/>
  <c r="BY239" i="12"/>
  <c r="BQ239" i="12"/>
  <c r="BW239" i="12"/>
  <c r="BN239" i="12"/>
  <c r="BT239" i="12"/>
  <c r="BS239" i="12"/>
  <c r="BP239" i="12"/>
  <c r="BX243" i="12"/>
  <c r="BP246" i="12"/>
  <c r="BU214" i="12"/>
  <c r="BO215" i="12"/>
  <c r="BW215" i="12"/>
  <c r="BU218" i="12"/>
  <c r="BO219" i="12"/>
  <c r="BW219" i="12"/>
  <c r="BU222" i="12"/>
  <c r="BO223" i="12"/>
  <c r="BW223" i="12"/>
  <c r="BU226" i="12"/>
  <c r="BO227" i="12"/>
  <c r="BW227" i="12"/>
  <c r="BU230" i="12"/>
  <c r="BO231" i="12"/>
  <c r="BW231" i="12"/>
  <c r="BS242" i="12"/>
  <c r="BR244" i="12"/>
  <c r="BR252" i="12"/>
  <c r="BS259" i="12"/>
  <c r="BT264" i="12"/>
  <c r="BP267" i="12"/>
  <c r="BY268" i="12"/>
  <c r="BQ268" i="12"/>
  <c r="BS268" i="12"/>
  <c r="BW268" i="12"/>
  <c r="BT271" i="12"/>
  <c r="BP272" i="12"/>
  <c r="BW275" i="12"/>
  <c r="BO275" i="12"/>
  <c r="BY275" i="12"/>
  <c r="BQ275" i="12"/>
  <c r="BX275" i="12"/>
  <c r="BY256" i="12"/>
  <c r="BQ256" i="12"/>
  <c r="BS256" i="12"/>
  <c r="BW256" i="12"/>
  <c r="BW263" i="12"/>
  <c r="BO263" i="12"/>
  <c r="BY263" i="12"/>
  <c r="BQ263" i="12"/>
  <c r="BX263" i="12"/>
  <c r="BO214" i="12"/>
  <c r="BQ215" i="12"/>
  <c r="BY215" i="12"/>
  <c r="BO218" i="12"/>
  <c r="BQ219" i="12"/>
  <c r="BY219" i="12"/>
  <c r="BO222" i="12"/>
  <c r="BQ223" i="12"/>
  <c r="BY223" i="12"/>
  <c r="BO226" i="12"/>
  <c r="BQ227" i="12"/>
  <c r="BY227" i="12"/>
  <c r="BO230" i="12"/>
  <c r="BQ231" i="12"/>
  <c r="BY231" i="12"/>
  <c r="BV233" i="12"/>
  <c r="BU244" i="12"/>
  <c r="BW251" i="12"/>
  <c r="BO251" i="12"/>
  <c r="BY251" i="12"/>
  <c r="BQ251" i="12"/>
  <c r="BX251" i="12"/>
  <c r="BU252" i="12"/>
  <c r="BN256" i="12"/>
  <c r="BX256" i="12"/>
  <c r="BU259" i="12"/>
  <c r="BN263" i="12"/>
  <c r="BT272" i="12"/>
  <c r="BP275" i="12"/>
  <c r="BY276" i="12"/>
  <c r="BQ276" i="12"/>
  <c r="BS276" i="12"/>
  <c r="BW276" i="12"/>
  <c r="BW242" i="12"/>
  <c r="BO242" i="12"/>
  <c r="BV242" i="12"/>
  <c r="BV244" i="12"/>
  <c r="BO256" i="12"/>
  <c r="BP263" i="12"/>
  <c r="BY264" i="12"/>
  <c r="BQ264" i="12"/>
  <c r="BS264" i="12"/>
  <c r="BW264" i="12"/>
  <c r="BW271" i="12"/>
  <c r="BO271" i="12"/>
  <c r="BY271" i="12"/>
  <c r="BQ271" i="12"/>
  <c r="BX271" i="12"/>
  <c r="BZ279" i="12"/>
  <c r="BT279" i="12"/>
  <c r="BS279" i="12"/>
  <c r="BY279" i="12"/>
  <c r="BQ279" i="12"/>
  <c r="BX279" i="12"/>
  <c r="BP279" i="12"/>
  <c r="BW279" i="12"/>
  <c r="BO279" i="12"/>
  <c r="BV279" i="12"/>
  <c r="BN279" i="12"/>
  <c r="BU279" i="12"/>
  <c r="BY252" i="12"/>
  <c r="BQ252" i="12"/>
  <c r="BS252" i="12"/>
  <c r="BW252" i="12"/>
  <c r="BP256" i="12"/>
  <c r="BW259" i="12"/>
  <c r="BO259" i="12"/>
  <c r="BY259" i="12"/>
  <c r="BQ259" i="12"/>
  <c r="BX259" i="12"/>
  <c r="BR263" i="12"/>
  <c r="BP271" i="12"/>
  <c r="BY272" i="12"/>
  <c r="BQ272" i="12"/>
  <c r="BS272" i="12"/>
  <c r="BW272" i="12"/>
  <c r="BQ242" i="12"/>
  <c r="BP244" i="12"/>
  <c r="BY244" i="12"/>
  <c r="BO252" i="12"/>
  <c r="BT256" i="12"/>
  <c r="BP259" i="12"/>
  <c r="BY260" i="12"/>
  <c r="BQ260" i="12"/>
  <c r="BS260" i="12"/>
  <c r="BW260" i="12"/>
  <c r="BT263" i="12"/>
  <c r="BP264" i="12"/>
  <c r="BW267" i="12"/>
  <c r="BO267" i="12"/>
  <c r="BY267" i="12"/>
  <c r="BQ267" i="12"/>
  <c r="BX267" i="12"/>
  <c r="BR271" i="12"/>
  <c r="BN272" i="12"/>
  <c r="BX272" i="12"/>
  <c r="BO250" i="12"/>
  <c r="BW250" i="12"/>
  <c r="BO254" i="12"/>
  <c r="BW254" i="12"/>
  <c r="BO258" i="12"/>
  <c r="BW258" i="12"/>
  <c r="BO262" i="12"/>
  <c r="BW262" i="12"/>
  <c r="BO266" i="12"/>
  <c r="BW266" i="12"/>
  <c r="BO270" i="12"/>
  <c r="BW270" i="12"/>
  <c r="BO274" i="12"/>
  <c r="BW274" i="12"/>
  <c r="BO278" i="12"/>
  <c r="BW278" i="12"/>
  <c r="BU278" i="12"/>
  <c r="BN278" i="12"/>
  <c r="BV191" i="11"/>
  <c r="BU191" i="11"/>
  <c r="BT191" i="11"/>
  <c r="BS191" i="11"/>
  <c r="BN191" i="11"/>
  <c r="BR191" i="11"/>
  <c r="BY191" i="11"/>
  <c r="BQ191" i="11"/>
  <c r="BX191" i="11"/>
  <c r="BP191" i="11"/>
  <c r="BW191" i="11"/>
  <c r="BR51" i="11"/>
  <c r="BY51" i="11"/>
  <c r="BQ51" i="11"/>
  <c r="BX51" i="11"/>
  <c r="BP51" i="11"/>
  <c r="BW51" i="11"/>
  <c r="BO51" i="11"/>
  <c r="BV51" i="11"/>
  <c r="BN51" i="11"/>
  <c r="BU51" i="11"/>
  <c r="BS51" i="11"/>
  <c r="BY60" i="11"/>
  <c r="BQ60" i="11"/>
  <c r="BX60" i="11"/>
  <c r="BP60" i="11"/>
  <c r="BW60" i="11"/>
  <c r="BO60" i="11"/>
  <c r="BV60" i="11"/>
  <c r="BN60" i="11"/>
  <c r="BU60" i="11"/>
  <c r="BT60" i="11"/>
  <c r="BR60" i="11"/>
  <c r="BW129" i="11"/>
  <c r="BO129" i="11"/>
  <c r="BT129" i="11"/>
  <c r="BU129" i="11"/>
  <c r="BS129" i="11"/>
  <c r="BR129" i="11"/>
  <c r="BQ129" i="11"/>
  <c r="BY129" i="11"/>
  <c r="BX129" i="11"/>
  <c r="BV129" i="11"/>
  <c r="BN129" i="11"/>
  <c r="BP129" i="11"/>
  <c r="BE6" i="11"/>
  <c r="BE280" i="11" s="1"/>
  <c r="BS99" i="11"/>
  <c r="BY99" i="11"/>
  <c r="BQ99" i="11"/>
  <c r="BX99" i="11"/>
  <c r="BP99" i="11"/>
  <c r="BT99" i="11"/>
  <c r="BR99" i="11"/>
  <c r="BO99" i="11"/>
  <c r="BN99" i="11"/>
  <c r="BW99" i="11"/>
  <c r="BU99" i="11"/>
  <c r="BY16" i="11"/>
  <c r="BQ16" i="11"/>
  <c r="BX16" i="11"/>
  <c r="BP16" i="11"/>
  <c r="BW16" i="11"/>
  <c r="BO16" i="11"/>
  <c r="BV16" i="11"/>
  <c r="BN16" i="11"/>
  <c r="BU16" i="11"/>
  <c r="BT16" i="11"/>
  <c r="BR16" i="11"/>
  <c r="BO36" i="11"/>
  <c r="BS42" i="11"/>
  <c r="BR42" i="11"/>
  <c r="BY42" i="11"/>
  <c r="BQ42" i="11"/>
  <c r="BX42" i="11"/>
  <c r="BP42" i="11"/>
  <c r="BW42" i="11"/>
  <c r="BO42" i="11"/>
  <c r="BV42" i="11"/>
  <c r="BN42" i="11"/>
  <c r="BT42" i="11"/>
  <c r="BS54" i="11"/>
  <c r="BR54" i="11"/>
  <c r="BY54" i="11"/>
  <c r="BQ54" i="11"/>
  <c r="BX54" i="11"/>
  <c r="BP54" i="11"/>
  <c r="BW54" i="11"/>
  <c r="BO54" i="11"/>
  <c r="BV54" i="11"/>
  <c r="BN54" i="11"/>
  <c r="BT54" i="11"/>
  <c r="BX87" i="11"/>
  <c r="BP87" i="11"/>
  <c r="BT87" i="11"/>
  <c r="BS87" i="11"/>
  <c r="BR87" i="11"/>
  <c r="BQ87" i="11"/>
  <c r="BY87" i="11"/>
  <c r="BO87" i="11"/>
  <c r="BW87" i="11"/>
  <c r="BN87" i="11"/>
  <c r="BU87" i="11"/>
  <c r="AW280" i="11"/>
  <c r="BS34" i="11"/>
  <c r="BR34" i="11"/>
  <c r="BY34" i="11"/>
  <c r="BQ34" i="11"/>
  <c r="BX34" i="11"/>
  <c r="BP34" i="11"/>
  <c r="BW34" i="11"/>
  <c r="BO34" i="11"/>
  <c r="BV34" i="11"/>
  <c r="BN34" i="11"/>
  <c r="BT34" i="11"/>
  <c r="BS70" i="11"/>
  <c r="BR70" i="11"/>
  <c r="BY70" i="11"/>
  <c r="BQ70" i="11"/>
  <c r="BX70" i="11"/>
  <c r="BP70" i="11"/>
  <c r="BW70" i="11"/>
  <c r="BO70" i="11"/>
  <c r="BV70" i="11"/>
  <c r="BN70" i="11"/>
  <c r="BT70" i="11"/>
  <c r="BM11" i="11"/>
  <c r="BW26" i="11"/>
  <c r="BO26" i="11"/>
  <c r="BV26" i="11"/>
  <c r="BN26" i="11"/>
  <c r="BU26" i="11"/>
  <c r="BT26" i="11"/>
  <c r="BS26" i="11"/>
  <c r="BR26" i="11"/>
  <c r="BX26" i="11"/>
  <c r="BP26" i="11"/>
  <c r="BU42" i="11"/>
  <c r="BT51" i="11"/>
  <c r="BU54" i="11"/>
  <c r="BN65" i="11"/>
  <c r="BV87" i="11"/>
  <c r="BS30" i="11"/>
  <c r="BR30" i="11"/>
  <c r="BY30" i="11"/>
  <c r="BQ30" i="11"/>
  <c r="BX30" i="11"/>
  <c r="BP30" i="11"/>
  <c r="BW30" i="11"/>
  <c r="BO30" i="11"/>
  <c r="BV30" i="11"/>
  <c r="BN30" i="11"/>
  <c r="BT30" i="11"/>
  <c r="BS60" i="11"/>
  <c r="BR71" i="11"/>
  <c r="BY71" i="11"/>
  <c r="BQ71" i="11"/>
  <c r="BX71" i="11"/>
  <c r="BP71" i="11"/>
  <c r="BW71" i="11"/>
  <c r="BO71" i="11"/>
  <c r="BV71" i="11"/>
  <c r="BN71" i="11"/>
  <c r="BU71" i="11"/>
  <c r="BS71" i="11"/>
  <c r="BR85" i="11"/>
  <c r="BT85" i="11"/>
  <c r="BS85" i="11"/>
  <c r="BQ85" i="11"/>
  <c r="BY85" i="11"/>
  <c r="BP85" i="11"/>
  <c r="BX85" i="11"/>
  <c r="BO85" i="11"/>
  <c r="BW85" i="11"/>
  <c r="BN85" i="11"/>
  <c r="BU85" i="11"/>
  <c r="BV99" i="11"/>
  <c r="BT21" i="11"/>
  <c r="BS21" i="11"/>
  <c r="BR21" i="11"/>
  <c r="BY21" i="11"/>
  <c r="BQ21" i="11"/>
  <c r="BX21" i="11"/>
  <c r="BP21" i="11"/>
  <c r="BW21" i="11"/>
  <c r="BO21" i="11"/>
  <c r="BU21" i="11"/>
  <c r="BN21" i="11"/>
  <c r="BS50" i="11"/>
  <c r="BR50" i="11"/>
  <c r="BY50" i="11"/>
  <c r="BQ50" i="11"/>
  <c r="BX50" i="11"/>
  <c r="BP50" i="11"/>
  <c r="BW50" i="11"/>
  <c r="BO50" i="11"/>
  <c r="BV50" i="11"/>
  <c r="BN50" i="11"/>
  <c r="BT50" i="11"/>
  <c r="BR112" i="11"/>
  <c r="BX112" i="11"/>
  <c r="BP112" i="11"/>
  <c r="BW112" i="11"/>
  <c r="BO112" i="11"/>
  <c r="BV112" i="11"/>
  <c r="BU112" i="11"/>
  <c r="BT112" i="11"/>
  <c r="BS112" i="11"/>
  <c r="BQ112" i="11"/>
  <c r="BN112" i="11"/>
  <c r="BY112" i="11"/>
  <c r="BS16" i="11"/>
  <c r="BV21" i="11"/>
  <c r="BS38" i="11"/>
  <c r="BR38" i="11"/>
  <c r="BY38" i="11"/>
  <c r="BQ38" i="11"/>
  <c r="BX38" i="11"/>
  <c r="BP38" i="11"/>
  <c r="BW38" i="11"/>
  <c r="BO38" i="11"/>
  <c r="BV38" i="11"/>
  <c r="BN38" i="11"/>
  <c r="BT38" i="11"/>
  <c r="BX41" i="11"/>
  <c r="BP41" i="11"/>
  <c r="BW41" i="11"/>
  <c r="BO41" i="11"/>
  <c r="BV41" i="11"/>
  <c r="BN41" i="11"/>
  <c r="BU41" i="11"/>
  <c r="BT41" i="11"/>
  <c r="BS41" i="11"/>
  <c r="BY41" i="11"/>
  <c r="BQ41" i="11"/>
  <c r="BU50" i="11"/>
  <c r="BW74" i="11"/>
  <c r="BO74" i="11"/>
  <c r="BV74" i="11"/>
  <c r="BN74" i="11"/>
  <c r="BU74" i="11"/>
  <c r="BT74" i="11"/>
  <c r="BS74" i="11"/>
  <c r="BR74" i="11"/>
  <c r="BX74" i="11"/>
  <c r="BP74" i="11"/>
  <c r="BS2" i="11"/>
  <c r="BR2" i="11"/>
  <c r="BY2" i="11"/>
  <c r="BQ2" i="11"/>
  <c r="BX2" i="11"/>
  <c r="BP2" i="11"/>
  <c r="BW2" i="11"/>
  <c r="BO2" i="11"/>
  <c r="BV2" i="11"/>
  <c r="BN2" i="11"/>
  <c r="BT2" i="11"/>
  <c r="BM31" i="11"/>
  <c r="BU36" i="11"/>
  <c r="BT36" i="11"/>
  <c r="BS36" i="11"/>
  <c r="BR36" i="11"/>
  <c r="BY36" i="11"/>
  <c r="BQ36" i="11"/>
  <c r="BX36" i="11"/>
  <c r="BP36" i="11"/>
  <c r="BV36" i="11"/>
  <c r="BN36" i="11"/>
  <c r="BT65" i="11"/>
  <c r="BS65" i="11"/>
  <c r="BR65" i="11"/>
  <c r="BY65" i="11"/>
  <c r="BQ65" i="11"/>
  <c r="BX65" i="11"/>
  <c r="BP65" i="11"/>
  <c r="BW65" i="11"/>
  <c r="BO65" i="11"/>
  <c r="BU65" i="11"/>
  <c r="BU78" i="11"/>
  <c r="BS78" i="11"/>
  <c r="BR78" i="11"/>
  <c r="BQ78" i="11"/>
  <c r="BY78" i="11"/>
  <c r="BP78" i="11"/>
  <c r="BX78" i="11"/>
  <c r="BO78" i="11"/>
  <c r="BW78" i="11"/>
  <c r="BN78" i="11"/>
  <c r="BT78" i="11"/>
  <c r="BD280" i="11"/>
  <c r="BU5" i="11"/>
  <c r="H280" i="11"/>
  <c r="P280" i="11"/>
  <c r="X280" i="11"/>
  <c r="AF280" i="11"/>
  <c r="AN280" i="11"/>
  <c r="AV6" i="11"/>
  <c r="AV280" i="11" s="1"/>
  <c r="BD6" i="11"/>
  <c r="BL6" i="11"/>
  <c r="BL280" i="11" s="1"/>
  <c r="BU9" i="11"/>
  <c r="BU13" i="11"/>
  <c r="BS15" i="11"/>
  <c r="BU17" i="11"/>
  <c r="BS19" i="11"/>
  <c r="BN20" i="11"/>
  <c r="BV20" i="11"/>
  <c r="BS23" i="11"/>
  <c r="BN24" i="11"/>
  <c r="BV24" i="11"/>
  <c r="BQ25" i="11"/>
  <c r="BY25" i="11"/>
  <c r="BS27" i="11"/>
  <c r="BN28" i="11"/>
  <c r="BV28" i="11"/>
  <c r="BQ29" i="11"/>
  <c r="BY29" i="11"/>
  <c r="BN32" i="11"/>
  <c r="BV32" i="11"/>
  <c r="BQ33" i="11"/>
  <c r="BY33" i="11"/>
  <c r="BQ37" i="11"/>
  <c r="BY37" i="11"/>
  <c r="BU45" i="11"/>
  <c r="BS47" i="11"/>
  <c r="BN48" i="11"/>
  <c r="BV48" i="11"/>
  <c r="BQ49" i="11"/>
  <c r="BY49" i="11"/>
  <c r="BN52" i="11"/>
  <c r="BV52" i="11"/>
  <c r="BQ53" i="11"/>
  <c r="BY53" i="11"/>
  <c r="BU57" i="11"/>
  <c r="BS59" i="11"/>
  <c r="BU61" i="11"/>
  <c r="BS63" i="11"/>
  <c r="BN64" i="11"/>
  <c r="BV64" i="11"/>
  <c r="BS67" i="11"/>
  <c r="BN68" i="11"/>
  <c r="BV68" i="11"/>
  <c r="BQ69" i="11"/>
  <c r="BY69" i="11"/>
  <c r="BN72" i="11"/>
  <c r="BV72" i="11"/>
  <c r="BQ73" i="11"/>
  <c r="BY73" i="11"/>
  <c r="BS75" i="11"/>
  <c r="BN76" i="11"/>
  <c r="BV76" i="11"/>
  <c r="BQ77" i="11"/>
  <c r="BY77" i="11"/>
  <c r="BV80" i="11"/>
  <c r="BR81" i="11"/>
  <c r="BN82" i="11"/>
  <c r="BW82" i="11"/>
  <c r="BS83" i="11"/>
  <c r="BQ88" i="11"/>
  <c r="BV89" i="11"/>
  <c r="BN89" i="11"/>
  <c r="BW89" i="11"/>
  <c r="BV96" i="11"/>
  <c r="BS97" i="11"/>
  <c r="BT101" i="11"/>
  <c r="BN104" i="11"/>
  <c r="BN115" i="11"/>
  <c r="BO116" i="11"/>
  <c r="BW117" i="11"/>
  <c r="BO117" i="11"/>
  <c r="BT117" i="11"/>
  <c r="BR117" i="11"/>
  <c r="BP117" i="11"/>
  <c r="BY117" i="11"/>
  <c r="BN117" i="11"/>
  <c r="BT124" i="11"/>
  <c r="BY124" i="11"/>
  <c r="BQ124" i="11"/>
  <c r="BU124" i="11"/>
  <c r="BR124" i="11"/>
  <c r="BP124" i="11"/>
  <c r="BQ125" i="11"/>
  <c r="BN133" i="11"/>
  <c r="BR135" i="11"/>
  <c r="BY135" i="11"/>
  <c r="BQ135" i="11"/>
  <c r="BV135" i="11"/>
  <c r="BN135" i="11"/>
  <c r="BT135" i="11"/>
  <c r="BS135" i="11"/>
  <c r="BP135" i="11"/>
  <c r="BO135" i="11"/>
  <c r="BR143" i="11"/>
  <c r="BY143" i="11"/>
  <c r="BQ143" i="11"/>
  <c r="BV143" i="11"/>
  <c r="BN143" i="11"/>
  <c r="BT143" i="11"/>
  <c r="BX143" i="11"/>
  <c r="BW143" i="11"/>
  <c r="BU143" i="11"/>
  <c r="BT157" i="11"/>
  <c r="BS157" i="11"/>
  <c r="BR157" i="11"/>
  <c r="BX157" i="11"/>
  <c r="BP157" i="11"/>
  <c r="BV157" i="11"/>
  <c r="BN157" i="11"/>
  <c r="BY157" i="11"/>
  <c r="BW157" i="11"/>
  <c r="BU157" i="11"/>
  <c r="AX280" i="11"/>
  <c r="BF280" i="11"/>
  <c r="J280" i="11"/>
  <c r="R280" i="11"/>
  <c r="Z280" i="11"/>
  <c r="AH280" i="11"/>
  <c r="AP280" i="11"/>
  <c r="AX6" i="11"/>
  <c r="BF6" i="11"/>
  <c r="BU15" i="11"/>
  <c r="BU19" i="11"/>
  <c r="BP20" i="11"/>
  <c r="BX20" i="11"/>
  <c r="BU23" i="11"/>
  <c r="BP24" i="11"/>
  <c r="BX24" i="11"/>
  <c r="BS25" i="11"/>
  <c r="BU27" i="11"/>
  <c r="BP28" i="11"/>
  <c r="BX28" i="11"/>
  <c r="BS29" i="11"/>
  <c r="BP32" i="11"/>
  <c r="BX32" i="11"/>
  <c r="BS33" i="11"/>
  <c r="BS37" i="11"/>
  <c r="BU47" i="11"/>
  <c r="BP48" i="11"/>
  <c r="BX48" i="11"/>
  <c r="BS49" i="11"/>
  <c r="BP52" i="11"/>
  <c r="BX52" i="11"/>
  <c r="BS53" i="11"/>
  <c r="BU59" i="11"/>
  <c r="BU63" i="11"/>
  <c r="BP64" i="11"/>
  <c r="BX64" i="11"/>
  <c r="BU67" i="11"/>
  <c r="BP68" i="11"/>
  <c r="BX68" i="11"/>
  <c r="BS69" i="11"/>
  <c r="BP72" i="11"/>
  <c r="BX72" i="11"/>
  <c r="BS73" i="11"/>
  <c r="BU75" i="11"/>
  <c r="BP76" i="11"/>
  <c r="BX76" i="11"/>
  <c r="BS77" i="11"/>
  <c r="BT81" i="11"/>
  <c r="BP82" i="11"/>
  <c r="BV83" i="11"/>
  <c r="BT88" i="11"/>
  <c r="BW92" i="11"/>
  <c r="BO92" i="11"/>
  <c r="BV92" i="11"/>
  <c r="BU97" i="11"/>
  <c r="BS104" i="11"/>
  <c r="BR115" i="11"/>
  <c r="BQ116" i="11"/>
  <c r="BY123" i="11"/>
  <c r="BQ123" i="11"/>
  <c r="BV123" i="11"/>
  <c r="BN123" i="11"/>
  <c r="BW123" i="11"/>
  <c r="BT123" i="11"/>
  <c r="BS123" i="11"/>
  <c r="BU125" i="11"/>
  <c r="BW133" i="11"/>
  <c r="BW219" i="11"/>
  <c r="BO219" i="11"/>
  <c r="BT219" i="11"/>
  <c r="BS219" i="11"/>
  <c r="BQ219" i="11"/>
  <c r="BP219" i="11"/>
  <c r="BV219" i="11"/>
  <c r="BY219" i="11"/>
  <c r="BX219" i="11"/>
  <c r="BU219" i="11"/>
  <c r="BR219" i="11"/>
  <c r="BN219" i="11"/>
  <c r="BR3" i="11"/>
  <c r="BU4" i="11"/>
  <c r="BP5" i="11"/>
  <c r="BX5" i="11"/>
  <c r="K280" i="11"/>
  <c r="S280" i="11"/>
  <c r="AA280" i="11"/>
  <c r="AI280" i="11"/>
  <c r="AY6" i="11"/>
  <c r="AY280" i="11" s="1"/>
  <c r="BG6" i="11"/>
  <c r="BG280" i="11" s="1"/>
  <c r="BR7" i="11"/>
  <c r="BU8" i="11"/>
  <c r="BP9" i="11"/>
  <c r="BX9" i="11"/>
  <c r="BS10" i="11"/>
  <c r="BU12" i="11"/>
  <c r="BP13" i="11"/>
  <c r="BX13" i="11"/>
  <c r="BS14" i="11"/>
  <c r="BN15" i="11"/>
  <c r="BV15" i="11"/>
  <c r="BP17" i="11"/>
  <c r="BX17" i="11"/>
  <c r="BS18" i="11"/>
  <c r="BN19" i="11"/>
  <c r="BV19" i="11"/>
  <c r="BQ20" i="11"/>
  <c r="BY20" i="11"/>
  <c r="BS22" i="11"/>
  <c r="BN23" i="11"/>
  <c r="BV23" i="11"/>
  <c r="BQ24" i="11"/>
  <c r="BY24" i="11"/>
  <c r="BT25" i="11"/>
  <c r="BN27" i="11"/>
  <c r="BV27" i="11"/>
  <c r="BQ28" i="11"/>
  <c r="BY28" i="11"/>
  <c r="BT29" i="11"/>
  <c r="BQ32" i="11"/>
  <c r="BY32" i="11"/>
  <c r="BT33" i="11"/>
  <c r="BR35" i="11"/>
  <c r="BT37" i="11"/>
  <c r="BR39" i="11"/>
  <c r="BU40" i="11"/>
  <c r="BR43" i="11"/>
  <c r="BU44" i="11"/>
  <c r="BP45" i="11"/>
  <c r="BX45" i="11"/>
  <c r="BS46" i="11"/>
  <c r="BN47" i="11"/>
  <c r="BV47" i="11"/>
  <c r="BQ48" i="11"/>
  <c r="BY48" i="11"/>
  <c r="BT49" i="11"/>
  <c r="BQ52" i="11"/>
  <c r="BY52" i="11"/>
  <c r="BT53" i="11"/>
  <c r="BU56" i="11"/>
  <c r="BP57" i="11"/>
  <c r="BX57" i="11"/>
  <c r="BS58" i="11"/>
  <c r="BN59" i="11"/>
  <c r="BV59" i="11"/>
  <c r="BP61" i="11"/>
  <c r="BX61" i="11"/>
  <c r="BS62" i="11"/>
  <c r="BN63" i="11"/>
  <c r="BV63" i="11"/>
  <c r="BQ64" i="11"/>
  <c r="BY64" i="11"/>
  <c r="BS66" i="11"/>
  <c r="BN67" i="11"/>
  <c r="BV67" i="11"/>
  <c r="BQ68" i="11"/>
  <c r="BY68" i="11"/>
  <c r="BT69" i="11"/>
  <c r="BQ72" i="11"/>
  <c r="BY72" i="11"/>
  <c r="BT73" i="11"/>
  <c r="BN75" i="11"/>
  <c r="BV75" i="11"/>
  <c r="BQ76" i="11"/>
  <c r="BY76" i="11"/>
  <c r="BT77" i="11"/>
  <c r="BP80" i="11"/>
  <c r="BY80" i="11"/>
  <c r="BR82" i="11"/>
  <c r="BN83" i="11"/>
  <c r="BW83" i="11"/>
  <c r="BU88" i="11"/>
  <c r="BQ89" i="11"/>
  <c r="BY90" i="11"/>
  <c r="BQ90" i="11"/>
  <c r="BV90" i="11"/>
  <c r="BN92" i="11"/>
  <c r="BX92" i="11"/>
  <c r="BT93" i="11"/>
  <c r="BP96" i="11"/>
  <c r="BY96" i="11"/>
  <c r="BV100" i="11"/>
  <c r="BN100" i="11"/>
  <c r="BT100" i="11"/>
  <c r="BS100" i="11"/>
  <c r="BY100" i="11"/>
  <c r="BT102" i="11"/>
  <c r="BR102" i="11"/>
  <c r="BY102" i="11"/>
  <c r="BQ102" i="11"/>
  <c r="BX102" i="11"/>
  <c r="BT104" i="11"/>
  <c r="BT115" i="11"/>
  <c r="BR116" i="11"/>
  <c r="BU117" i="11"/>
  <c r="BO123" i="11"/>
  <c r="BS124" i="11"/>
  <c r="BT141" i="11"/>
  <c r="BS141" i="11"/>
  <c r="BX141" i="11"/>
  <c r="BP141" i="11"/>
  <c r="BV141" i="11"/>
  <c r="BN141" i="11"/>
  <c r="BU141" i="11"/>
  <c r="BR141" i="11"/>
  <c r="BQ141" i="11"/>
  <c r="BO141" i="11"/>
  <c r="BS143" i="11"/>
  <c r="BT165" i="11"/>
  <c r="BV165" i="11"/>
  <c r="BN165" i="11"/>
  <c r="BQ165" i="11"/>
  <c r="BP165" i="11"/>
  <c r="BY165" i="11"/>
  <c r="BO165" i="11"/>
  <c r="BW165" i="11"/>
  <c r="BS165" i="11"/>
  <c r="BX165" i="11"/>
  <c r="BU165" i="11"/>
  <c r="AO280" i="11"/>
  <c r="BH280" i="11"/>
  <c r="L280" i="11"/>
  <c r="T280" i="11"/>
  <c r="AR280" i="11"/>
  <c r="AZ6" i="11"/>
  <c r="AZ280" i="11" s="1"/>
  <c r="BH6" i="11"/>
  <c r="BU25" i="11"/>
  <c r="BU29" i="11"/>
  <c r="BU33" i="11"/>
  <c r="BU37" i="11"/>
  <c r="BU49" i="11"/>
  <c r="BU53" i="11"/>
  <c r="BU69" i="11"/>
  <c r="BU73" i="11"/>
  <c r="BU77" i="11"/>
  <c r="BV81" i="11"/>
  <c r="BN81" i="11"/>
  <c r="BW81" i="11"/>
  <c r="BV88" i="11"/>
  <c r="BW97" i="11"/>
  <c r="BO97" i="11"/>
  <c r="BV97" i="11"/>
  <c r="BN97" i="11"/>
  <c r="BY97" i="11"/>
  <c r="BY101" i="11"/>
  <c r="BQ101" i="11"/>
  <c r="BW101" i="11"/>
  <c r="BO101" i="11"/>
  <c r="BV101" i="11"/>
  <c r="BN101" i="11"/>
  <c r="BU104" i="11"/>
  <c r="BU115" i="11"/>
  <c r="BU116" i="11"/>
  <c r="BV122" i="11"/>
  <c r="BN122" i="11"/>
  <c r="BS122" i="11"/>
  <c r="BY122" i="11"/>
  <c r="BO122" i="11"/>
  <c r="BW122" i="11"/>
  <c r="BU122" i="11"/>
  <c r="BW134" i="11"/>
  <c r="BO134" i="11"/>
  <c r="BV134" i="11"/>
  <c r="BN134" i="11"/>
  <c r="BS134" i="11"/>
  <c r="BT134" i="11"/>
  <c r="BR134" i="11"/>
  <c r="BQ134" i="11"/>
  <c r="BP134" i="11"/>
  <c r="AJ280" i="11"/>
  <c r="AQ280" i="11"/>
  <c r="BA280" i="11"/>
  <c r="BI280" i="11"/>
  <c r="BT3" i="11"/>
  <c r="BR5" i="11"/>
  <c r="E280" i="11"/>
  <c r="M280" i="11"/>
  <c r="U280" i="11"/>
  <c r="AC280" i="11"/>
  <c r="AK280" i="11"/>
  <c r="BA6" i="11"/>
  <c r="BI6" i="11"/>
  <c r="BT7" i="11"/>
  <c r="BO8" i="11"/>
  <c r="BR9" i="11"/>
  <c r="BO12" i="11"/>
  <c r="BR13" i="11"/>
  <c r="BU14" i="11"/>
  <c r="BP15" i="11"/>
  <c r="BX15" i="11"/>
  <c r="BR17" i="11"/>
  <c r="BU18" i="11"/>
  <c r="BP19" i="11"/>
  <c r="BX19" i="11"/>
  <c r="BS20" i="11"/>
  <c r="BU22" i="11"/>
  <c r="BP23" i="11"/>
  <c r="BX23" i="11"/>
  <c r="BS24" i="11"/>
  <c r="BN25" i="11"/>
  <c r="BV25" i="11"/>
  <c r="BP27" i="11"/>
  <c r="BX27" i="11"/>
  <c r="BS28" i="11"/>
  <c r="BN29" i="11"/>
  <c r="BV29" i="11"/>
  <c r="BS32" i="11"/>
  <c r="BN33" i="11"/>
  <c r="BV33" i="11"/>
  <c r="BN37" i="11"/>
  <c r="BV37" i="11"/>
  <c r="BR45" i="11"/>
  <c r="BU46" i="11"/>
  <c r="BP47" i="11"/>
  <c r="BX47" i="11"/>
  <c r="BS48" i="11"/>
  <c r="BN49" i="11"/>
  <c r="BV49" i="11"/>
  <c r="BS52" i="11"/>
  <c r="BN53" i="11"/>
  <c r="BV53" i="11"/>
  <c r="BR57" i="11"/>
  <c r="BU58" i="11"/>
  <c r="BP59" i="11"/>
  <c r="BX59" i="11"/>
  <c r="BR61" i="11"/>
  <c r="BU62" i="11"/>
  <c r="BP63" i="11"/>
  <c r="BX63" i="11"/>
  <c r="BS64" i="11"/>
  <c r="BU66" i="11"/>
  <c r="BP67" i="11"/>
  <c r="BX67" i="11"/>
  <c r="BS68" i="11"/>
  <c r="BN69" i="11"/>
  <c r="BV69" i="11"/>
  <c r="BS72" i="11"/>
  <c r="BN73" i="11"/>
  <c r="BV73" i="11"/>
  <c r="BP75" i="11"/>
  <c r="BX75" i="11"/>
  <c r="BS76" i="11"/>
  <c r="BN77" i="11"/>
  <c r="BV77" i="11"/>
  <c r="BX79" i="11"/>
  <c r="BP79" i="11"/>
  <c r="BV79" i="11"/>
  <c r="BR80" i="11"/>
  <c r="BO81" i="11"/>
  <c r="BX81" i="11"/>
  <c r="BT82" i="11"/>
  <c r="BP83" i="11"/>
  <c r="BY83" i="11"/>
  <c r="BN88" i="11"/>
  <c r="BW88" i="11"/>
  <c r="BS89" i="11"/>
  <c r="BQ92" i="11"/>
  <c r="BV93" i="11"/>
  <c r="BX95" i="11"/>
  <c r="BP95" i="11"/>
  <c r="BV95" i="11"/>
  <c r="BR96" i="11"/>
  <c r="BP97" i="11"/>
  <c r="BR98" i="11"/>
  <c r="BY98" i="11"/>
  <c r="BQ98" i="11"/>
  <c r="BW98" i="11"/>
  <c r="BP101" i="11"/>
  <c r="BV104" i="11"/>
  <c r="BS107" i="11"/>
  <c r="BY107" i="11"/>
  <c r="BQ107" i="11"/>
  <c r="BX107" i="11"/>
  <c r="BP107" i="11"/>
  <c r="BV108" i="11"/>
  <c r="BN108" i="11"/>
  <c r="BT108" i="11"/>
  <c r="BS108" i="11"/>
  <c r="BY108" i="11"/>
  <c r="BT110" i="11"/>
  <c r="BR110" i="11"/>
  <c r="BY110" i="11"/>
  <c r="BQ110" i="11"/>
  <c r="BX110" i="11"/>
  <c r="BV115" i="11"/>
  <c r="BW116" i="11"/>
  <c r="BX117" i="11"/>
  <c r="BP122" i="11"/>
  <c r="BR123" i="11"/>
  <c r="BW124" i="11"/>
  <c r="BR130" i="11"/>
  <c r="BW130" i="11"/>
  <c r="BO130" i="11"/>
  <c r="BS130" i="11"/>
  <c r="BQ130" i="11"/>
  <c r="BP130" i="11"/>
  <c r="BY130" i="11"/>
  <c r="BN130" i="11"/>
  <c r="BU134" i="11"/>
  <c r="BX145" i="11"/>
  <c r="BP145" i="11"/>
  <c r="BW145" i="11"/>
  <c r="BO145" i="11"/>
  <c r="BT145" i="11"/>
  <c r="BR145" i="11"/>
  <c r="BY145" i="11"/>
  <c r="BV145" i="11"/>
  <c r="BU145" i="11"/>
  <c r="AB280" i="11"/>
  <c r="AS280" i="11"/>
  <c r="F280" i="11"/>
  <c r="N280" i="11"/>
  <c r="V280" i="11"/>
  <c r="AD280" i="11"/>
  <c r="AL280" i="11"/>
  <c r="AT280" i="11"/>
  <c r="BB6" i="11"/>
  <c r="BB280" i="11" s="1"/>
  <c r="BJ6" i="11"/>
  <c r="BJ280" i="11" s="1"/>
  <c r="BQ15" i="11"/>
  <c r="BN18" i="11"/>
  <c r="BQ19" i="11"/>
  <c r="BT20" i="11"/>
  <c r="BN22" i="11"/>
  <c r="BQ23" i="11"/>
  <c r="BT24" i="11"/>
  <c r="BO25" i="11"/>
  <c r="BW25" i="11"/>
  <c r="BQ27" i="11"/>
  <c r="BT28" i="11"/>
  <c r="BO29" i="11"/>
  <c r="BW29" i="11"/>
  <c r="BT32" i="11"/>
  <c r="BO33" i="11"/>
  <c r="BW33" i="11"/>
  <c r="BO37" i="11"/>
  <c r="BW37" i="11"/>
  <c r="BP40" i="11"/>
  <c r="BP44" i="11"/>
  <c r="BN46" i="11"/>
  <c r="BQ47" i="11"/>
  <c r="BT48" i="11"/>
  <c r="BO49" i="11"/>
  <c r="BW49" i="11"/>
  <c r="BT52" i="11"/>
  <c r="BO53" i="11"/>
  <c r="BW53" i="11"/>
  <c r="BP56" i="11"/>
  <c r="BN58" i="11"/>
  <c r="BQ59" i="11"/>
  <c r="BN62" i="11"/>
  <c r="BQ63" i="11"/>
  <c r="BT64" i="11"/>
  <c r="BN66" i="11"/>
  <c r="BQ67" i="11"/>
  <c r="BT68" i="11"/>
  <c r="BO69" i="11"/>
  <c r="BW69" i="11"/>
  <c r="BT72" i="11"/>
  <c r="BO73" i="11"/>
  <c r="BW73" i="11"/>
  <c r="BQ75" i="11"/>
  <c r="BT76" i="11"/>
  <c r="BO77" i="11"/>
  <c r="BW77" i="11"/>
  <c r="BN79" i="11"/>
  <c r="BW79" i="11"/>
  <c r="BT80" i="11"/>
  <c r="BP81" i="11"/>
  <c r="BY81" i="11"/>
  <c r="BQ83" i="11"/>
  <c r="BW84" i="11"/>
  <c r="BO84" i="11"/>
  <c r="BV84" i="11"/>
  <c r="BO88" i="11"/>
  <c r="BX88" i="11"/>
  <c r="BT89" i="11"/>
  <c r="BP90" i="11"/>
  <c r="BV91" i="11"/>
  <c r="BR92" i="11"/>
  <c r="BN93" i="11"/>
  <c r="BW93" i="11"/>
  <c r="BN95" i="11"/>
  <c r="BW95" i="11"/>
  <c r="BT96" i="11"/>
  <c r="BQ97" i="11"/>
  <c r="BN98" i="11"/>
  <c r="BX98" i="11"/>
  <c r="BQ100" i="11"/>
  <c r="BR101" i="11"/>
  <c r="BP102" i="11"/>
  <c r="BN107" i="11"/>
  <c r="BO108" i="11"/>
  <c r="BY109" i="11"/>
  <c r="BQ109" i="11"/>
  <c r="BW109" i="11"/>
  <c r="BO109" i="11"/>
  <c r="BV109" i="11"/>
  <c r="BN109" i="11"/>
  <c r="BN110" i="11"/>
  <c r="BQ122" i="11"/>
  <c r="BU123" i="11"/>
  <c r="BX124" i="11"/>
  <c r="BT130" i="11"/>
  <c r="BX134" i="11"/>
  <c r="BW142" i="11"/>
  <c r="BO142" i="11"/>
  <c r="BV142" i="11"/>
  <c r="BN142" i="11"/>
  <c r="BS142" i="11"/>
  <c r="BY142" i="11"/>
  <c r="BQ142" i="11"/>
  <c r="BX142" i="11"/>
  <c r="BU142" i="11"/>
  <c r="BT142" i="11"/>
  <c r="BR142" i="11"/>
  <c r="BN145" i="11"/>
  <c r="BX161" i="11"/>
  <c r="BP161" i="11"/>
  <c r="BR161" i="11"/>
  <c r="BQ161" i="11"/>
  <c r="BO161" i="11"/>
  <c r="BY161" i="11"/>
  <c r="BN161" i="11"/>
  <c r="BV161" i="11"/>
  <c r="BT161" i="11"/>
  <c r="BW161" i="11"/>
  <c r="BU161" i="11"/>
  <c r="G280" i="11"/>
  <c r="O280" i="11"/>
  <c r="W280" i="11"/>
  <c r="AE280" i="11"/>
  <c r="AM280" i="11"/>
  <c r="AU6" i="11"/>
  <c r="AU280" i="11" s="1"/>
  <c r="BC6" i="11"/>
  <c r="BC280" i="11" s="1"/>
  <c r="BK6" i="11"/>
  <c r="BK280" i="11" s="1"/>
  <c r="BP25" i="11"/>
  <c r="BP29" i="11"/>
  <c r="BP33" i="11"/>
  <c r="BP37" i="11"/>
  <c r="BP49" i="11"/>
  <c r="BP53" i="11"/>
  <c r="BP69" i="11"/>
  <c r="BP73" i="11"/>
  <c r="BP77" i="11"/>
  <c r="BQ81" i="11"/>
  <c r="BY82" i="11"/>
  <c r="BQ82" i="11"/>
  <c r="BV82" i="11"/>
  <c r="BP88" i="11"/>
  <c r="BY88" i="11"/>
  <c r="BR97" i="11"/>
  <c r="BR104" i="11"/>
  <c r="BX104" i="11"/>
  <c r="BP104" i="11"/>
  <c r="BW104" i="11"/>
  <c r="BO104" i="11"/>
  <c r="BS115" i="11"/>
  <c r="BY115" i="11"/>
  <c r="BQ115" i="11"/>
  <c r="BX115" i="11"/>
  <c r="BP115" i="11"/>
  <c r="BV116" i="11"/>
  <c r="BN116" i="11"/>
  <c r="BT116" i="11"/>
  <c r="BS116" i="11"/>
  <c r="BY116" i="11"/>
  <c r="BR122" i="11"/>
  <c r="BW125" i="11"/>
  <c r="BO125" i="11"/>
  <c r="BT125" i="11"/>
  <c r="BR125" i="11"/>
  <c r="BP125" i="11"/>
  <c r="BY125" i="11"/>
  <c r="BN125" i="11"/>
  <c r="BT133" i="11"/>
  <c r="BS133" i="11"/>
  <c r="BX133" i="11"/>
  <c r="BP133" i="11"/>
  <c r="BU133" i="11"/>
  <c r="BR133" i="11"/>
  <c r="BQ133" i="11"/>
  <c r="BO133" i="11"/>
  <c r="BY134" i="11"/>
  <c r="BS215" i="11"/>
  <c r="BX215" i="11"/>
  <c r="BP215" i="11"/>
  <c r="BR215" i="11"/>
  <c r="BO215" i="11"/>
  <c r="BY215" i="11"/>
  <c r="BN215" i="11"/>
  <c r="BU215" i="11"/>
  <c r="BW215" i="11"/>
  <c r="BV215" i="11"/>
  <c r="BT215" i="11"/>
  <c r="BQ215" i="11"/>
  <c r="BT103" i="11"/>
  <c r="BR105" i="11"/>
  <c r="BT111" i="11"/>
  <c r="BR113" i="11"/>
  <c r="BS121" i="11"/>
  <c r="BX121" i="11"/>
  <c r="BP121" i="11"/>
  <c r="BW121" i="11"/>
  <c r="BX137" i="11"/>
  <c r="BP137" i="11"/>
  <c r="BW137" i="11"/>
  <c r="BO137" i="11"/>
  <c r="BT137" i="11"/>
  <c r="BS138" i="11"/>
  <c r="BR138" i="11"/>
  <c r="BW138" i="11"/>
  <c r="BO138" i="11"/>
  <c r="BY138" i="11"/>
  <c r="BR159" i="11"/>
  <c r="BY159" i="11"/>
  <c r="BQ159" i="11"/>
  <c r="BX159" i="11"/>
  <c r="BP159" i="11"/>
  <c r="BV159" i="11"/>
  <c r="BN159" i="11"/>
  <c r="BT159" i="11"/>
  <c r="BS105" i="11"/>
  <c r="BS113" i="11"/>
  <c r="BR118" i="11"/>
  <c r="BW118" i="11"/>
  <c r="BO118" i="11"/>
  <c r="BX118" i="11"/>
  <c r="BR126" i="11"/>
  <c r="BW126" i="11"/>
  <c r="BO126" i="11"/>
  <c r="BX126" i="11"/>
  <c r="BT149" i="11"/>
  <c r="BS149" i="11"/>
  <c r="BR149" i="11"/>
  <c r="BX149" i="11"/>
  <c r="BP149" i="11"/>
  <c r="BV149" i="11"/>
  <c r="BN149" i="11"/>
  <c r="BV236" i="11"/>
  <c r="BN236" i="11"/>
  <c r="BR236" i="11"/>
  <c r="BW236" i="11"/>
  <c r="BU236" i="11"/>
  <c r="BQ236" i="11"/>
  <c r="BY236" i="11"/>
  <c r="BO236" i="11"/>
  <c r="BX236" i="11"/>
  <c r="BT236" i="11"/>
  <c r="BS236" i="11"/>
  <c r="BP236" i="11"/>
  <c r="BX153" i="11"/>
  <c r="BP153" i="11"/>
  <c r="BW153" i="11"/>
  <c r="BO153" i="11"/>
  <c r="BV153" i="11"/>
  <c r="BN153" i="11"/>
  <c r="BT153" i="11"/>
  <c r="BR153" i="11"/>
  <c r="BY164" i="11"/>
  <c r="BQ164" i="11"/>
  <c r="BS164" i="11"/>
  <c r="BT164" i="11"/>
  <c r="BR164" i="11"/>
  <c r="BP164" i="11"/>
  <c r="BX164" i="11"/>
  <c r="BN164" i="11"/>
  <c r="BV164" i="11"/>
  <c r="BQ149" i="11"/>
  <c r="BQ153" i="11"/>
  <c r="BO164" i="11"/>
  <c r="BR151" i="11"/>
  <c r="BY151" i="11"/>
  <c r="BQ151" i="11"/>
  <c r="BX151" i="11"/>
  <c r="BP151" i="11"/>
  <c r="BV151" i="11"/>
  <c r="BN151" i="11"/>
  <c r="BT151" i="11"/>
  <c r="BX169" i="11"/>
  <c r="BP169" i="11"/>
  <c r="BR169" i="11"/>
  <c r="BQ169" i="11"/>
  <c r="BO169" i="11"/>
  <c r="BY169" i="11"/>
  <c r="BN169" i="11"/>
  <c r="BV169" i="11"/>
  <c r="BT169" i="11"/>
  <c r="BU146" i="11"/>
  <c r="BQ150" i="11"/>
  <c r="BY150" i="11"/>
  <c r="BU154" i="11"/>
  <c r="BQ158" i="11"/>
  <c r="BY158" i="11"/>
  <c r="BV163" i="11"/>
  <c r="BN163" i="11"/>
  <c r="BX163" i="11"/>
  <c r="BP163" i="11"/>
  <c r="BY163" i="11"/>
  <c r="BV171" i="11"/>
  <c r="BN171" i="11"/>
  <c r="BS171" i="11"/>
  <c r="BX171" i="11"/>
  <c r="BP171" i="11"/>
  <c r="BY172" i="11"/>
  <c r="BQ172" i="11"/>
  <c r="BV172" i="11"/>
  <c r="BN172" i="11"/>
  <c r="BS172" i="11"/>
  <c r="BT173" i="11"/>
  <c r="BY173" i="11"/>
  <c r="BQ173" i="11"/>
  <c r="BV173" i="11"/>
  <c r="BN173" i="11"/>
  <c r="BW174" i="11"/>
  <c r="BO174" i="11"/>
  <c r="BT174" i="11"/>
  <c r="BY174" i="11"/>
  <c r="BQ174" i="11"/>
  <c r="BR175" i="11"/>
  <c r="BW175" i="11"/>
  <c r="BO175" i="11"/>
  <c r="BT175" i="11"/>
  <c r="BY175" i="11"/>
  <c r="BO179" i="11"/>
  <c r="BU181" i="11"/>
  <c r="BV187" i="11"/>
  <c r="BN187" i="11"/>
  <c r="BT187" i="11"/>
  <c r="BS187" i="11"/>
  <c r="BX187" i="11"/>
  <c r="BP187" i="11"/>
  <c r="BP188" i="11"/>
  <c r="BO207" i="11"/>
  <c r="BV211" i="11"/>
  <c r="BN211" i="11"/>
  <c r="BS211" i="11"/>
  <c r="BT211" i="11"/>
  <c r="BQ211" i="11"/>
  <c r="BP211" i="11"/>
  <c r="BW211" i="11"/>
  <c r="BR119" i="11"/>
  <c r="BU120" i="11"/>
  <c r="BU128" i="11"/>
  <c r="BR131" i="11"/>
  <c r="BU132" i="11"/>
  <c r="BQ136" i="11"/>
  <c r="BY136" i="11"/>
  <c r="BU140" i="11"/>
  <c r="BQ144" i="11"/>
  <c r="BY144" i="11"/>
  <c r="BO146" i="11"/>
  <c r="BW146" i="11"/>
  <c r="BU148" i="11"/>
  <c r="BS150" i="11"/>
  <c r="BQ152" i="11"/>
  <c r="BY152" i="11"/>
  <c r="BO154" i="11"/>
  <c r="BW154" i="11"/>
  <c r="BU156" i="11"/>
  <c r="BS158" i="11"/>
  <c r="BQ160" i="11"/>
  <c r="BY160" i="11"/>
  <c r="BQ163" i="11"/>
  <c r="BQ167" i="11"/>
  <c r="BQ171" i="11"/>
  <c r="BP172" i="11"/>
  <c r="BP173" i="11"/>
  <c r="BP174" i="11"/>
  <c r="BP175" i="11"/>
  <c r="BR179" i="11"/>
  <c r="BR183" i="11"/>
  <c r="BX183" i="11"/>
  <c r="BP183" i="11"/>
  <c r="BW183" i="11"/>
  <c r="BO183" i="11"/>
  <c r="BT183" i="11"/>
  <c r="BQ187" i="11"/>
  <c r="BT188" i="11"/>
  <c r="BR199" i="11"/>
  <c r="BS199" i="11"/>
  <c r="BY199" i="11"/>
  <c r="BP199" i="11"/>
  <c r="BX199" i="11"/>
  <c r="BO199" i="11"/>
  <c r="BU199" i="11"/>
  <c r="BW206" i="11"/>
  <c r="BO206" i="11"/>
  <c r="BR206" i="11"/>
  <c r="BY206" i="11"/>
  <c r="BP206" i="11"/>
  <c r="BX206" i="11"/>
  <c r="BN206" i="11"/>
  <c r="BT206" i="11"/>
  <c r="BS207" i="11"/>
  <c r="BR211" i="11"/>
  <c r="BT254" i="11"/>
  <c r="BX254" i="11"/>
  <c r="BP254" i="11"/>
  <c r="BQ254" i="11"/>
  <c r="BO254" i="11"/>
  <c r="BY254" i="11"/>
  <c r="BN254" i="11"/>
  <c r="BV254" i="11"/>
  <c r="BS254" i="11"/>
  <c r="BW254" i="11"/>
  <c r="BU254" i="11"/>
  <c r="BS210" i="11"/>
  <c r="BX210" i="11"/>
  <c r="BP210" i="11"/>
  <c r="BV210" i="11"/>
  <c r="BT210" i="11"/>
  <c r="BR210" i="11"/>
  <c r="BY210" i="11"/>
  <c r="BN210" i="11"/>
  <c r="BV279" i="11"/>
  <c r="BN279" i="11"/>
  <c r="BU279" i="11"/>
  <c r="BT279" i="11"/>
  <c r="BS279" i="11"/>
  <c r="BR279" i="11"/>
  <c r="BY279" i="11"/>
  <c r="BQ279" i="11"/>
  <c r="BW279" i="11"/>
  <c r="BO279" i="11"/>
  <c r="BX279" i="11"/>
  <c r="BP279" i="11"/>
  <c r="BU150" i="11"/>
  <c r="BU158" i="11"/>
  <c r="BW179" i="11"/>
  <c r="BT181" i="11"/>
  <c r="BR181" i="11"/>
  <c r="BY181" i="11"/>
  <c r="BQ181" i="11"/>
  <c r="BV181" i="11"/>
  <c r="BN181" i="11"/>
  <c r="BT197" i="11"/>
  <c r="BQ197" i="11"/>
  <c r="BX197" i="11"/>
  <c r="BO197" i="11"/>
  <c r="BW197" i="11"/>
  <c r="BN197" i="11"/>
  <c r="BS197" i="11"/>
  <c r="BX201" i="11"/>
  <c r="BP201" i="11"/>
  <c r="BS201" i="11"/>
  <c r="BQ201" i="11"/>
  <c r="BY201" i="11"/>
  <c r="BO201" i="11"/>
  <c r="BU201" i="11"/>
  <c r="BO210" i="11"/>
  <c r="BT218" i="11"/>
  <c r="BY218" i="11"/>
  <c r="BQ218" i="11"/>
  <c r="BV218" i="11"/>
  <c r="BS218" i="11"/>
  <c r="BR218" i="11"/>
  <c r="BX218" i="11"/>
  <c r="BN218" i="11"/>
  <c r="BP120" i="11"/>
  <c r="BP128" i="11"/>
  <c r="BP132" i="11"/>
  <c r="BT136" i="11"/>
  <c r="BP140" i="11"/>
  <c r="BT144" i="11"/>
  <c r="BR146" i="11"/>
  <c r="BP148" i="11"/>
  <c r="BN150" i="11"/>
  <c r="BV150" i="11"/>
  <c r="BT152" i="11"/>
  <c r="BR154" i="11"/>
  <c r="BP156" i="11"/>
  <c r="BN158" i="11"/>
  <c r="BV158" i="11"/>
  <c r="BT160" i="11"/>
  <c r="BT163" i="11"/>
  <c r="BW166" i="11"/>
  <c r="BO166" i="11"/>
  <c r="BY166" i="11"/>
  <c r="BQ166" i="11"/>
  <c r="BX166" i="11"/>
  <c r="BU171" i="11"/>
  <c r="BU172" i="11"/>
  <c r="BU173" i="11"/>
  <c r="BU174" i="11"/>
  <c r="BU175" i="11"/>
  <c r="BO181" i="11"/>
  <c r="BS183" i="11"/>
  <c r="BW187" i="11"/>
  <c r="BT189" i="11"/>
  <c r="BR189" i="11"/>
  <c r="BY189" i="11"/>
  <c r="BQ189" i="11"/>
  <c r="BV189" i="11"/>
  <c r="BN189" i="11"/>
  <c r="BP197" i="11"/>
  <c r="BT199" i="11"/>
  <c r="BN201" i="11"/>
  <c r="BU206" i="11"/>
  <c r="BQ210" i="11"/>
  <c r="BY211" i="11"/>
  <c r="BO218" i="11"/>
  <c r="BO150" i="11"/>
  <c r="BO158" i="11"/>
  <c r="BU163" i="11"/>
  <c r="BR167" i="11"/>
  <c r="BT167" i="11"/>
  <c r="BW167" i="11"/>
  <c r="BW171" i="11"/>
  <c r="BW172" i="11"/>
  <c r="BW173" i="11"/>
  <c r="BV174" i="11"/>
  <c r="BV175" i="11"/>
  <c r="BY180" i="11"/>
  <c r="BQ180" i="11"/>
  <c r="BW180" i="11"/>
  <c r="BO180" i="11"/>
  <c r="BV180" i="11"/>
  <c r="BN180" i="11"/>
  <c r="BS180" i="11"/>
  <c r="BP181" i="11"/>
  <c r="BY187" i="11"/>
  <c r="BY196" i="11"/>
  <c r="BQ196" i="11"/>
  <c r="BU196" i="11"/>
  <c r="BS196" i="11"/>
  <c r="BR196" i="11"/>
  <c r="BW196" i="11"/>
  <c r="BN196" i="11"/>
  <c r="BR197" i="11"/>
  <c r="BR201" i="11"/>
  <c r="BU210" i="11"/>
  <c r="BP218" i="11"/>
  <c r="BV179" i="11"/>
  <c r="BN179" i="11"/>
  <c r="BT179" i="11"/>
  <c r="BS179" i="11"/>
  <c r="BX179" i="11"/>
  <c r="BP179" i="11"/>
  <c r="BY188" i="11"/>
  <c r="BQ188" i="11"/>
  <c r="BW188" i="11"/>
  <c r="BO188" i="11"/>
  <c r="BV188" i="11"/>
  <c r="BN188" i="11"/>
  <c r="BS188" i="11"/>
  <c r="BR207" i="11"/>
  <c r="BW207" i="11"/>
  <c r="BN207" i="11"/>
  <c r="BU207" i="11"/>
  <c r="BT207" i="11"/>
  <c r="BY207" i="11"/>
  <c r="BP207" i="11"/>
  <c r="BW210" i="11"/>
  <c r="BX234" i="11"/>
  <c r="BP234" i="11"/>
  <c r="BT234" i="11"/>
  <c r="BQ234" i="11"/>
  <c r="BO234" i="11"/>
  <c r="BV234" i="11"/>
  <c r="BS234" i="11"/>
  <c r="BY234" i="11"/>
  <c r="BW234" i="11"/>
  <c r="BU234" i="11"/>
  <c r="BR234" i="11"/>
  <c r="BN234" i="11"/>
  <c r="BR248" i="11"/>
  <c r="BV248" i="11"/>
  <c r="BN248" i="11"/>
  <c r="BW248" i="11"/>
  <c r="BU248" i="11"/>
  <c r="BT248" i="11"/>
  <c r="BQ248" i="11"/>
  <c r="BY248" i="11"/>
  <c r="BO248" i="11"/>
  <c r="BX248" i="11"/>
  <c r="BS248" i="11"/>
  <c r="BU162" i="11"/>
  <c r="BO168" i="11"/>
  <c r="BW168" i="11"/>
  <c r="BU170" i="11"/>
  <c r="BO176" i="11"/>
  <c r="BW176" i="11"/>
  <c r="BR177" i="11"/>
  <c r="BU178" i="11"/>
  <c r="BQ182" i="11"/>
  <c r="BY182" i="11"/>
  <c r="BO184" i="11"/>
  <c r="BW184" i="11"/>
  <c r="BR185" i="11"/>
  <c r="BQ190" i="11"/>
  <c r="BY190" i="11"/>
  <c r="BO192" i="11"/>
  <c r="BW192" i="11"/>
  <c r="BR193" i="11"/>
  <c r="BV194" i="11"/>
  <c r="BR195" i="11"/>
  <c r="BP198" i="11"/>
  <c r="BQ202" i="11"/>
  <c r="BV203" i="11"/>
  <c r="BN203" i="11"/>
  <c r="BW203" i="11"/>
  <c r="BO205" i="11"/>
  <c r="BX205" i="11"/>
  <c r="BT238" i="11"/>
  <c r="BX238" i="11"/>
  <c r="BP238" i="11"/>
  <c r="BQ238" i="11"/>
  <c r="BO238" i="11"/>
  <c r="BV238" i="11"/>
  <c r="BS238" i="11"/>
  <c r="BP240" i="11"/>
  <c r="BU177" i="11"/>
  <c r="BT182" i="11"/>
  <c r="BU185" i="11"/>
  <c r="BT190" i="11"/>
  <c r="BU193" i="11"/>
  <c r="BU202" i="11"/>
  <c r="BY204" i="11"/>
  <c r="BQ204" i="11"/>
  <c r="BV204" i="11"/>
  <c r="BY212" i="11"/>
  <c r="BQ212" i="11"/>
  <c r="BV212" i="11"/>
  <c r="BN212" i="11"/>
  <c r="BX212" i="11"/>
  <c r="BR220" i="11"/>
  <c r="BW220" i="11"/>
  <c r="BO220" i="11"/>
  <c r="BX220" i="11"/>
  <c r="BS223" i="11"/>
  <c r="BX223" i="11"/>
  <c r="BP223" i="11"/>
  <c r="BV223" i="11"/>
  <c r="BN223" i="11"/>
  <c r="BV224" i="11"/>
  <c r="BN224" i="11"/>
  <c r="BS224" i="11"/>
  <c r="BY224" i="11"/>
  <c r="BQ224" i="11"/>
  <c r="BY225" i="11"/>
  <c r="BQ225" i="11"/>
  <c r="BV225" i="11"/>
  <c r="BN225" i="11"/>
  <c r="BT225" i="11"/>
  <c r="BT226" i="11"/>
  <c r="BY226" i="11"/>
  <c r="BQ226" i="11"/>
  <c r="BW226" i="11"/>
  <c r="BO226" i="11"/>
  <c r="BW227" i="11"/>
  <c r="BO227" i="11"/>
  <c r="BT227" i="11"/>
  <c r="BR227" i="11"/>
  <c r="BY227" i="11"/>
  <c r="BR232" i="11"/>
  <c r="BV232" i="11"/>
  <c r="BN232" i="11"/>
  <c r="BW232" i="11"/>
  <c r="BU232" i="11"/>
  <c r="BQ232" i="11"/>
  <c r="BY232" i="11"/>
  <c r="BO232" i="11"/>
  <c r="BV252" i="11"/>
  <c r="BN252" i="11"/>
  <c r="BR252" i="11"/>
  <c r="BW252" i="11"/>
  <c r="BU252" i="11"/>
  <c r="BT252" i="11"/>
  <c r="BQ252" i="11"/>
  <c r="BY252" i="11"/>
  <c r="BO252" i="11"/>
  <c r="BS258" i="11"/>
  <c r="BX258" i="11"/>
  <c r="BP258" i="11"/>
  <c r="BT258" i="11"/>
  <c r="BQ258" i="11"/>
  <c r="BO258" i="11"/>
  <c r="BN258" i="11"/>
  <c r="BW258" i="11"/>
  <c r="BU258" i="11"/>
  <c r="BU182" i="11"/>
  <c r="BU190" i="11"/>
  <c r="BV195" i="11"/>
  <c r="BN195" i="11"/>
  <c r="BW195" i="11"/>
  <c r="BV202" i="11"/>
  <c r="BN204" i="11"/>
  <c r="BW204" i="11"/>
  <c r="BO212" i="11"/>
  <c r="BV216" i="11"/>
  <c r="BN216" i="11"/>
  <c r="BS216" i="11"/>
  <c r="BX216" i="11"/>
  <c r="BN220" i="11"/>
  <c r="BY220" i="11"/>
  <c r="BO223" i="11"/>
  <c r="BO224" i="11"/>
  <c r="BO225" i="11"/>
  <c r="BN226" i="11"/>
  <c r="BN227" i="11"/>
  <c r="BP232" i="11"/>
  <c r="BW238" i="11"/>
  <c r="BT246" i="11"/>
  <c r="BX246" i="11"/>
  <c r="BP246" i="11"/>
  <c r="BQ246" i="11"/>
  <c r="BO246" i="11"/>
  <c r="BY246" i="11"/>
  <c r="BN246" i="11"/>
  <c r="BV246" i="11"/>
  <c r="BS246" i="11"/>
  <c r="BP252" i="11"/>
  <c r="BR258" i="11"/>
  <c r="BV244" i="11"/>
  <c r="BN244" i="11"/>
  <c r="BR244" i="11"/>
  <c r="BW244" i="11"/>
  <c r="BU244" i="11"/>
  <c r="BQ244" i="11"/>
  <c r="BY244" i="11"/>
  <c r="BO244" i="11"/>
  <c r="BR256" i="11"/>
  <c r="BV256" i="11"/>
  <c r="BN256" i="11"/>
  <c r="BW256" i="11"/>
  <c r="BU256" i="11"/>
  <c r="BT256" i="11"/>
  <c r="BQ256" i="11"/>
  <c r="BY256" i="11"/>
  <c r="BO256" i="11"/>
  <c r="BP177" i="11"/>
  <c r="BO182" i="11"/>
  <c r="BP185" i="11"/>
  <c r="BO190" i="11"/>
  <c r="BP193" i="11"/>
  <c r="BP195" i="11"/>
  <c r="BY195" i="11"/>
  <c r="BW198" i="11"/>
  <c r="BO198" i="11"/>
  <c r="BV198" i="11"/>
  <c r="BO202" i="11"/>
  <c r="BX202" i="11"/>
  <c r="BP204" i="11"/>
  <c r="BV205" i="11"/>
  <c r="BR212" i="11"/>
  <c r="BP216" i="11"/>
  <c r="BY217" i="11"/>
  <c r="BQ217" i="11"/>
  <c r="BV217" i="11"/>
  <c r="BN217" i="11"/>
  <c r="BX217" i="11"/>
  <c r="BQ220" i="11"/>
  <c r="BR223" i="11"/>
  <c r="BR224" i="11"/>
  <c r="BR225" i="11"/>
  <c r="BR226" i="11"/>
  <c r="BQ227" i="11"/>
  <c r="BT232" i="11"/>
  <c r="BX242" i="11"/>
  <c r="BP242" i="11"/>
  <c r="BT242" i="11"/>
  <c r="BQ242" i="11"/>
  <c r="BO242" i="11"/>
  <c r="BV242" i="11"/>
  <c r="BS242" i="11"/>
  <c r="BP244" i="11"/>
  <c r="BU246" i="11"/>
  <c r="BX252" i="11"/>
  <c r="BP256" i="11"/>
  <c r="BY258" i="11"/>
  <c r="BR240" i="11"/>
  <c r="BV240" i="11"/>
  <c r="BN240" i="11"/>
  <c r="BW240" i="11"/>
  <c r="BU240" i="11"/>
  <c r="BQ240" i="11"/>
  <c r="BY240" i="11"/>
  <c r="BO240" i="11"/>
  <c r="BS244" i="11"/>
  <c r="BX250" i="11"/>
  <c r="BP250" i="11"/>
  <c r="BT250" i="11"/>
  <c r="BQ250" i="11"/>
  <c r="BO250" i="11"/>
  <c r="BY250" i="11"/>
  <c r="BN250" i="11"/>
  <c r="BV250" i="11"/>
  <c r="BS250" i="11"/>
  <c r="BS256" i="11"/>
  <c r="BS266" i="11"/>
  <c r="BX266" i="11"/>
  <c r="BP266" i="11"/>
  <c r="BW266" i="11"/>
  <c r="BO266" i="11"/>
  <c r="BT266" i="11"/>
  <c r="BY266" i="11"/>
  <c r="BV266" i="11"/>
  <c r="BR266" i="11"/>
  <c r="BN266" i="11"/>
  <c r="BU228" i="11"/>
  <c r="BT259" i="11"/>
  <c r="BT260" i="11"/>
  <c r="BQ262" i="11"/>
  <c r="BQ267" i="11"/>
  <c r="BV275" i="11"/>
  <c r="BN275" i="11"/>
  <c r="BT275" i="11"/>
  <c r="BS275" i="11"/>
  <c r="BR275" i="11"/>
  <c r="BW275" i="11"/>
  <c r="BO275" i="11"/>
  <c r="BU209" i="11"/>
  <c r="BU214" i="11"/>
  <c r="BU222" i="11"/>
  <c r="BO228" i="11"/>
  <c r="BW228" i="11"/>
  <c r="BX230" i="11"/>
  <c r="BP230" i="11"/>
  <c r="BV230" i="11"/>
  <c r="BQ275" i="11"/>
  <c r="BS274" i="11"/>
  <c r="BY274" i="11"/>
  <c r="BQ274" i="11"/>
  <c r="BX274" i="11"/>
  <c r="BP274" i="11"/>
  <c r="BW274" i="11"/>
  <c r="BO274" i="11"/>
  <c r="BT274" i="11"/>
  <c r="BV259" i="11"/>
  <c r="BN259" i="11"/>
  <c r="BS259" i="11"/>
  <c r="BW259" i="11"/>
  <c r="BO259" i="11"/>
  <c r="BY260" i="11"/>
  <c r="BQ260" i="11"/>
  <c r="BV260" i="11"/>
  <c r="BN260" i="11"/>
  <c r="BR260" i="11"/>
  <c r="BR271" i="11"/>
  <c r="BX271" i="11"/>
  <c r="BP271" i="11"/>
  <c r="BW271" i="11"/>
  <c r="BO271" i="11"/>
  <c r="BV271" i="11"/>
  <c r="BN271" i="11"/>
  <c r="BS271" i="11"/>
  <c r="BN274" i="11"/>
  <c r="BP209" i="11"/>
  <c r="BP214" i="11"/>
  <c r="BP222" i="11"/>
  <c r="BQ230" i="11"/>
  <c r="BW231" i="11"/>
  <c r="BO231" i="11"/>
  <c r="BS231" i="11"/>
  <c r="BX231" i="11"/>
  <c r="BS235" i="11"/>
  <c r="BW235" i="11"/>
  <c r="BO235" i="11"/>
  <c r="BX235" i="11"/>
  <c r="BW239" i="11"/>
  <c r="BO239" i="11"/>
  <c r="BS239" i="11"/>
  <c r="BX239" i="11"/>
  <c r="BS243" i="11"/>
  <c r="BW243" i="11"/>
  <c r="BO243" i="11"/>
  <c r="BX243" i="11"/>
  <c r="BW247" i="11"/>
  <c r="BO247" i="11"/>
  <c r="BS247" i="11"/>
  <c r="BX247" i="11"/>
  <c r="BS251" i="11"/>
  <c r="BW251" i="11"/>
  <c r="BO251" i="11"/>
  <c r="BX251" i="11"/>
  <c r="BW255" i="11"/>
  <c r="BO255" i="11"/>
  <c r="BS255" i="11"/>
  <c r="BX255" i="11"/>
  <c r="BP259" i="11"/>
  <c r="BO260" i="11"/>
  <c r="BR263" i="11"/>
  <c r="BW263" i="11"/>
  <c r="BO263" i="11"/>
  <c r="BV263" i="11"/>
  <c r="BN263" i="11"/>
  <c r="BS263" i="11"/>
  <c r="BQ271" i="11"/>
  <c r="BR274" i="11"/>
  <c r="BY275" i="11"/>
  <c r="BQ259" i="11"/>
  <c r="BP260" i="11"/>
  <c r="BW262" i="11"/>
  <c r="BO262" i="11"/>
  <c r="BT262" i="11"/>
  <c r="BS262" i="11"/>
  <c r="BX262" i="11"/>
  <c r="BP262" i="11"/>
  <c r="BV267" i="11"/>
  <c r="BN267" i="11"/>
  <c r="BS267" i="11"/>
  <c r="BR267" i="11"/>
  <c r="BW267" i="11"/>
  <c r="BO267" i="11"/>
  <c r="BT271" i="11"/>
  <c r="BU274" i="11"/>
  <c r="BV274" i="11"/>
  <c r="BQ233" i="11"/>
  <c r="BY233" i="11"/>
  <c r="BU237" i="11"/>
  <c r="BQ241" i="11"/>
  <c r="BY241" i="11"/>
  <c r="BU245" i="11"/>
  <c r="BQ249" i="11"/>
  <c r="BY249" i="11"/>
  <c r="BU253" i="11"/>
  <c r="BQ257" i="11"/>
  <c r="BY257" i="11"/>
  <c r="BU261" i="11"/>
  <c r="BN264" i="11"/>
  <c r="BV264" i="11"/>
  <c r="BQ265" i="11"/>
  <c r="BY265" i="11"/>
  <c r="BR268" i="11"/>
  <c r="BU269" i="11"/>
  <c r="BP270" i="11"/>
  <c r="BX270" i="11"/>
  <c r="BN272" i="11"/>
  <c r="BV272" i="11"/>
  <c r="BQ273" i="11"/>
  <c r="BY273" i="11"/>
  <c r="BR276" i="11"/>
  <c r="BU277" i="11"/>
  <c r="BP278" i="11"/>
  <c r="BX278" i="11"/>
  <c r="BU268" i="11"/>
  <c r="BS270" i="11"/>
  <c r="BY272" i="11"/>
  <c r="BU276" i="11"/>
  <c r="BS278" i="11"/>
  <c r="BQ237" i="11"/>
  <c r="BQ245" i="11"/>
  <c r="BQ253" i="11"/>
  <c r="BQ261" i="11"/>
  <c r="BR264" i="11"/>
  <c r="BN268" i="11"/>
  <c r="BV268" i="11"/>
  <c r="BQ269" i="11"/>
  <c r="BT270" i="11"/>
  <c r="BR272" i="11"/>
  <c r="BN276" i="11"/>
  <c r="BV276" i="11"/>
  <c r="BQ277" i="11"/>
  <c r="BT278" i="11"/>
  <c r="BU270" i="11"/>
  <c r="BU278" i="11"/>
  <c r="BQ268" i="11"/>
  <c r="BO270" i="11"/>
  <c r="BQ276" i="11"/>
  <c r="BO278" i="11"/>
  <c r="BS41" i="9"/>
  <c r="BR41" i="9"/>
  <c r="BY41" i="9"/>
  <c r="BQ41" i="9"/>
  <c r="BX41" i="9"/>
  <c r="BP41" i="9"/>
  <c r="BW41" i="9"/>
  <c r="BO41" i="9"/>
  <c r="BV41" i="9"/>
  <c r="BN41" i="9"/>
  <c r="BT41" i="9"/>
  <c r="BU41" i="9"/>
  <c r="BV71" i="9"/>
  <c r="BN71" i="9"/>
  <c r="BT71" i="9"/>
  <c r="BY71" i="9"/>
  <c r="BQ71" i="9"/>
  <c r="BW71" i="9"/>
  <c r="BU71" i="9"/>
  <c r="BS71" i="9"/>
  <c r="BR71" i="9"/>
  <c r="BP71" i="9"/>
  <c r="BO71" i="9"/>
  <c r="BX71" i="9"/>
  <c r="BV113" i="9"/>
  <c r="BN113" i="9"/>
  <c r="BQ113" i="9"/>
  <c r="BX113" i="9"/>
  <c r="BO113" i="9"/>
  <c r="BT113" i="9"/>
  <c r="BY113" i="9"/>
  <c r="BW113" i="9"/>
  <c r="BU113" i="9"/>
  <c r="BS113" i="9"/>
  <c r="BR113" i="9"/>
  <c r="BP113" i="9"/>
  <c r="BV132" i="9"/>
  <c r="BN132" i="9"/>
  <c r="BS132" i="9"/>
  <c r="BR132" i="9"/>
  <c r="BQ132" i="9"/>
  <c r="BO132" i="9"/>
  <c r="BX132" i="9"/>
  <c r="BW132" i="9"/>
  <c r="BT132" i="9"/>
  <c r="BY132" i="9"/>
  <c r="BU132" i="9"/>
  <c r="BP132" i="9"/>
  <c r="AW280" i="9"/>
  <c r="BE280" i="9"/>
  <c r="BM2" i="9"/>
  <c r="L280" i="9"/>
  <c r="T280" i="9"/>
  <c r="AB280" i="9"/>
  <c r="AJ280" i="9"/>
  <c r="BS25" i="9"/>
  <c r="BY25" i="9"/>
  <c r="BQ25" i="9"/>
  <c r="BX25" i="9"/>
  <c r="BP25" i="9"/>
  <c r="BW25" i="9"/>
  <c r="BO25" i="9"/>
  <c r="BV25" i="9"/>
  <c r="BN25" i="9"/>
  <c r="BT25" i="9"/>
  <c r="BT26" i="9"/>
  <c r="BU30" i="9"/>
  <c r="BV34" i="9"/>
  <c r="BN34" i="9"/>
  <c r="BT34" i="9"/>
  <c r="BS34" i="9"/>
  <c r="BR34" i="9"/>
  <c r="BY34" i="9"/>
  <c r="BQ34" i="9"/>
  <c r="BW34" i="9"/>
  <c r="BO34" i="9"/>
  <c r="BX36" i="9"/>
  <c r="BP36" i="9"/>
  <c r="BW36" i="9"/>
  <c r="BO36" i="9"/>
  <c r="BV36" i="9"/>
  <c r="BN36" i="9"/>
  <c r="BU36" i="9"/>
  <c r="BT36" i="9"/>
  <c r="BS36" i="9"/>
  <c r="BY36" i="9"/>
  <c r="BQ36" i="9"/>
  <c r="BX103" i="9"/>
  <c r="BP103" i="9"/>
  <c r="BT103" i="9"/>
  <c r="BR103" i="9"/>
  <c r="BW103" i="9"/>
  <c r="BN103" i="9"/>
  <c r="BY103" i="9"/>
  <c r="BV103" i="9"/>
  <c r="BU103" i="9"/>
  <c r="BS103" i="9"/>
  <c r="BQ103" i="9"/>
  <c r="BO103" i="9"/>
  <c r="BV232" i="9"/>
  <c r="BN232" i="9"/>
  <c r="BX232" i="9"/>
  <c r="BO232" i="9"/>
  <c r="BU232" i="9"/>
  <c r="BT232" i="9"/>
  <c r="BY232" i="9"/>
  <c r="BW232" i="9"/>
  <c r="BS232" i="9"/>
  <c r="BR232" i="9"/>
  <c r="BQ232" i="9"/>
  <c r="BP232" i="9"/>
  <c r="AX6" i="9"/>
  <c r="AX280" i="9" s="1"/>
  <c r="BF6" i="9"/>
  <c r="BF280" i="9" s="1"/>
  <c r="BX20" i="9"/>
  <c r="BP20" i="9"/>
  <c r="BV20" i="9"/>
  <c r="BN20" i="9"/>
  <c r="BT20" i="9"/>
  <c r="BS20" i="9"/>
  <c r="BY20" i="9"/>
  <c r="BQ20" i="9"/>
  <c r="BX61" i="9"/>
  <c r="BP61" i="9"/>
  <c r="BS61" i="9"/>
  <c r="BU61" i="9"/>
  <c r="BT61" i="9"/>
  <c r="BR61" i="9"/>
  <c r="BQ61" i="9"/>
  <c r="BO61" i="9"/>
  <c r="BY61" i="9"/>
  <c r="BN61" i="9"/>
  <c r="BV61" i="9"/>
  <c r="BS74" i="9"/>
  <c r="BY74" i="9"/>
  <c r="BQ74" i="9"/>
  <c r="BV74" i="9"/>
  <c r="BN74" i="9"/>
  <c r="BO74" i="9"/>
  <c r="BX74" i="9"/>
  <c r="BW74" i="9"/>
  <c r="BU74" i="9"/>
  <c r="BT74" i="9"/>
  <c r="BP74" i="9"/>
  <c r="BR74" i="9"/>
  <c r="BS147" i="9"/>
  <c r="BX147" i="9"/>
  <c r="BP147" i="9"/>
  <c r="BW147" i="9"/>
  <c r="BO147" i="9"/>
  <c r="BN147" i="9"/>
  <c r="BY147" i="9"/>
  <c r="BV147" i="9"/>
  <c r="BU147" i="9"/>
  <c r="BT147" i="9"/>
  <c r="BQ147" i="9"/>
  <c r="BR147" i="9"/>
  <c r="BY68" i="9"/>
  <c r="BQ68" i="9"/>
  <c r="BT68" i="9"/>
  <c r="BU68" i="9"/>
  <c r="BS68" i="9"/>
  <c r="BR68" i="9"/>
  <c r="BP68" i="9"/>
  <c r="BO68" i="9"/>
  <c r="BX68" i="9"/>
  <c r="BN68" i="9"/>
  <c r="BV68" i="9"/>
  <c r="BY72" i="9"/>
  <c r="BQ72" i="9"/>
  <c r="BW72" i="9"/>
  <c r="BO72" i="9"/>
  <c r="BT72" i="9"/>
  <c r="BV72" i="9"/>
  <c r="BU72" i="9"/>
  <c r="BS72" i="9"/>
  <c r="BR72" i="9"/>
  <c r="BP72" i="9"/>
  <c r="BN72" i="9"/>
  <c r="BX72" i="9"/>
  <c r="BH280" i="9"/>
  <c r="AE280" i="9"/>
  <c r="AM280" i="9"/>
  <c r="BM11" i="9"/>
  <c r="BM16" i="9"/>
  <c r="BX24" i="9"/>
  <c r="BP24" i="9"/>
  <c r="BV24" i="9"/>
  <c r="BN24" i="9"/>
  <c r="BT24" i="9"/>
  <c r="BS24" i="9"/>
  <c r="BY24" i="9"/>
  <c r="BQ24" i="9"/>
  <c r="BR26" i="9"/>
  <c r="BX26" i="9"/>
  <c r="BP26" i="9"/>
  <c r="BW26" i="9"/>
  <c r="BO26" i="9"/>
  <c r="BV26" i="9"/>
  <c r="BN26" i="9"/>
  <c r="BU26" i="9"/>
  <c r="BS26" i="9"/>
  <c r="BS29" i="9"/>
  <c r="BY29" i="9"/>
  <c r="BQ29" i="9"/>
  <c r="BX29" i="9"/>
  <c r="BP29" i="9"/>
  <c r="BW29" i="9"/>
  <c r="BO29" i="9"/>
  <c r="BV29" i="9"/>
  <c r="BN29" i="9"/>
  <c r="BT29" i="9"/>
  <c r="BM31" i="9"/>
  <c r="BU51" i="9"/>
  <c r="BT51" i="9"/>
  <c r="BS51" i="9"/>
  <c r="BR51" i="9"/>
  <c r="BY51" i="9"/>
  <c r="BQ51" i="9"/>
  <c r="BX51" i="9"/>
  <c r="BP51" i="9"/>
  <c r="BV51" i="9"/>
  <c r="BN51" i="9"/>
  <c r="BT73" i="9"/>
  <c r="BR73" i="9"/>
  <c r="BW73" i="9"/>
  <c r="BO73" i="9"/>
  <c r="BV73" i="9"/>
  <c r="BU73" i="9"/>
  <c r="BS73" i="9"/>
  <c r="BQ73" i="9"/>
  <c r="BP73" i="9"/>
  <c r="BN73" i="9"/>
  <c r="BX73" i="9"/>
  <c r="AQ6" i="9"/>
  <c r="AQ280" i="9" s="1"/>
  <c r="BA6" i="9"/>
  <c r="BA280" i="9" s="1"/>
  <c r="BI280" i="9"/>
  <c r="BI6" i="9"/>
  <c r="AZ6" i="9"/>
  <c r="AZ280" i="9" s="1"/>
  <c r="BU20" i="9"/>
  <c r="BO24" i="9"/>
  <c r="BR29" i="9"/>
  <c r="BS37" i="9"/>
  <c r="BR37" i="9"/>
  <c r="BY37" i="9"/>
  <c r="BQ37" i="9"/>
  <c r="BX37" i="9"/>
  <c r="BP37" i="9"/>
  <c r="BW37" i="9"/>
  <c r="BO37" i="9"/>
  <c r="BV37" i="9"/>
  <c r="BN37" i="9"/>
  <c r="BT37" i="9"/>
  <c r="BS53" i="9"/>
  <c r="BR53" i="9"/>
  <c r="BY53" i="9"/>
  <c r="BQ53" i="9"/>
  <c r="BX53" i="9"/>
  <c r="BP53" i="9"/>
  <c r="BW53" i="9"/>
  <c r="BO53" i="9"/>
  <c r="BV53" i="9"/>
  <c r="BN53" i="9"/>
  <c r="BT53" i="9"/>
  <c r="BY73" i="9"/>
  <c r="AO6" i="9"/>
  <c r="AO280" i="9" s="1"/>
  <c r="BS33" i="9"/>
  <c r="BY33" i="9"/>
  <c r="BQ33" i="9"/>
  <c r="BX33" i="9"/>
  <c r="BP33" i="9"/>
  <c r="BW33" i="9"/>
  <c r="BO33" i="9"/>
  <c r="BV33" i="9"/>
  <c r="BN33" i="9"/>
  <c r="BT33" i="9"/>
  <c r="BS49" i="9"/>
  <c r="BR49" i="9"/>
  <c r="BY49" i="9"/>
  <c r="BQ49" i="9"/>
  <c r="BX49" i="9"/>
  <c r="BP49" i="9"/>
  <c r="BW49" i="9"/>
  <c r="BO49" i="9"/>
  <c r="BV49" i="9"/>
  <c r="BN49" i="9"/>
  <c r="BT49" i="9"/>
  <c r="BX65" i="9"/>
  <c r="BP65" i="9"/>
  <c r="BS65" i="9"/>
  <c r="BQ65" i="9"/>
  <c r="BO65" i="9"/>
  <c r="BY65" i="9"/>
  <c r="BN65" i="9"/>
  <c r="BW65" i="9"/>
  <c r="BV65" i="9"/>
  <c r="BU65" i="9"/>
  <c r="BR65" i="9"/>
  <c r="AU280" i="9"/>
  <c r="BC280" i="9"/>
  <c r="BK280" i="9"/>
  <c r="R280" i="9"/>
  <c r="BM21" i="9"/>
  <c r="BU24" i="9"/>
  <c r="BV30" i="9"/>
  <c r="BN30" i="9"/>
  <c r="BT30" i="9"/>
  <c r="BS30" i="9"/>
  <c r="BR30" i="9"/>
  <c r="BY30" i="9"/>
  <c r="BQ30" i="9"/>
  <c r="BW30" i="9"/>
  <c r="BO30" i="9"/>
  <c r="BR33" i="9"/>
  <c r="BU49" i="9"/>
  <c r="BO51" i="9"/>
  <c r="BS112" i="9"/>
  <c r="BU112" i="9"/>
  <c r="BR112" i="9"/>
  <c r="BX112" i="9"/>
  <c r="BO112" i="9"/>
  <c r="BW112" i="9"/>
  <c r="BV112" i="9"/>
  <c r="BT112" i="9"/>
  <c r="BQ112" i="9"/>
  <c r="BP112" i="9"/>
  <c r="BN112" i="9"/>
  <c r="BY112" i="9"/>
  <c r="BG280" i="9"/>
  <c r="BR3" i="9"/>
  <c r="BP5" i="9"/>
  <c r="BX5" i="9"/>
  <c r="K280" i="9"/>
  <c r="S280" i="9"/>
  <c r="AA280" i="9"/>
  <c r="AI280" i="9"/>
  <c r="AY6" i="9"/>
  <c r="AY280" i="9" s="1"/>
  <c r="BG6" i="9"/>
  <c r="BR7" i="9"/>
  <c r="BU8" i="9"/>
  <c r="BP9" i="9"/>
  <c r="BX9" i="9"/>
  <c r="BS10" i="9"/>
  <c r="BU12" i="9"/>
  <c r="BP13" i="9"/>
  <c r="BX13" i="9"/>
  <c r="BS14" i="9"/>
  <c r="BN15" i="9"/>
  <c r="BV15" i="9"/>
  <c r="BP17" i="9"/>
  <c r="BX17" i="9"/>
  <c r="BS18" i="9"/>
  <c r="BN19" i="9"/>
  <c r="BV19" i="9"/>
  <c r="BS22" i="9"/>
  <c r="BN23" i="9"/>
  <c r="BV23" i="9"/>
  <c r="BN27" i="9"/>
  <c r="BV27" i="9"/>
  <c r="BQ28" i="9"/>
  <c r="BY28" i="9"/>
  <c r="BQ32" i="9"/>
  <c r="BY32" i="9"/>
  <c r="BR35" i="9"/>
  <c r="BO38" i="9"/>
  <c r="BW38" i="9"/>
  <c r="BR39" i="9"/>
  <c r="BU40" i="9"/>
  <c r="BO42" i="9"/>
  <c r="BW42" i="9"/>
  <c r="BR43" i="9"/>
  <c r="BU44" i="9"/>
  <c r="BP45" i="9"/>
  <c r="BX45" i="9"/>
  <c r="BS46" i="9"/>
  <c r="BN47" i="9"/>
  <c r="BV47" i="9"/>
  <c r="BQ48" i="9"/>
  <c r="BY48" i="9"/>
  <c r="BO50" i="9"/>
  <c r="BW50" i="9"/>
  <c r="BQ52" i="9"/>
  <c r="BY52" i="9"/>
  <c r="BO54" i="9"/>
  <c r="BW54" i="9"/>
  <c r="BU56" i="9"/>
  <c r="BP57" i="9"/>
  <c r="BX57" i="9"/>
  <c r="BS58" i="9"/>
  <c r="BN59" i="9"/>
  <c r="BV59" i="9"/>
  <c r="BR63" i="9"/>
  <c r="BO64" i="9"/>
  <c r="BP66" i="9"/>
  <c r="BV67" i="9"/>
  <c r="BN67" i="9"/>
  <c r="BY67" i="9"/>
  <c r="BQ67" i="9"/>
  <c r="BX67" i="9"/>
  <c r="BP75" i="9"/>
  <c r="BP76" i="9"/>
  <c r="BP77" i="9"/>
  <c r="BR81" i="9"/>
  <c r="BR82" i="9"/>
  <c r="BR83" i="9"/>
  <c r="BR84" i="9"/>
  <c r="BQ85" i="9"/>
  <c r="BT89" i="9"/>
  <c r="BT90" i="9"/>
  <c r="BS91" i="9"/>
  <c r="BS92" i="9"/>
  <c r="BS93" i="9"/>
  <c r="BQ100" i="9"/>
  <c r="BS101" i="9"/>
  <c r="BS104" i="9"/>
  <c r="BY104" i="9"/>
  <c r="BP104" i="9"/>
  <c r="BW104" i="9"/>
  <c r="BN104" i="9"/>
  <c r="BT104" i="9"/>
  <c r="BO105" i="9"/>
  <c r="BP106" i="9"/>
  <c r="BR107" i="9"/>
  <c r="BT116" i="9"/>
  <c r="BO119" i="9"/>
  <c r="BQ120" i="9"/>
  <c r="E280" i="9"/>
  <c r="M280" i="9"/>
  <c r="U280" i="9"/>
  <c r="AC280" i="9"/>
  <c r="AK280" i="9"/>
  <c r="BU10" i="9"/>
  <c r="BU14" i="9"/>
  <c r="BP15" i="9"/>
  <c r="BX15" i="9"/>
  <c r="BU18" i="9"/>
  <c r="BP19" i="9"/>
  <c r="BX19" i="9"/>
  <c r="BU22" i="9"/>
  <c r="BP23" i="9"/>
  <c r="BX23" i="9"/>
  <c r="BP27" i="9"/>
  <c r="BX27" i="9"/>
  <c r="BS28" i="9"/>
  <c r="BS32" i="9"/>
  <c r="BQ38" i="9"/>
  <c r="BY38" i="9"/>
  <c r="BQ42" i="9"/>
  <c r="BY42" i="9"/>
  <c r="BU46" i="9"/>
  <c r="BP47" i="9"/>
  <c r="BX47" i="9"/>
  <c r="BS48" i="9"/>
  <c r="BQ50" i="9"/>
  <c r="BY50" i="9"/>
  <c r="BS52" i="9"/>
  <c r="BQ54" i="9"/>
  <c r="BY54" i="9"/>
  <c r="BU58" i="9"/>
  <c r="BP59" i="9"/>
  <c r="BX59" i="9"/>
  <c r="BR64" i="9"/>
  <c r="BR66" i="9"/>
  <c r="BS75" i="9"/>
  <c r="BS76" i="9"/>
  <c r="BS77" i="9"/>
  <c r="BW89" i="9"/>
  <c r="BW90" i="9"/>
  <c r="BW91" i="9"/>
  <c r="BV92" i="9"/>
  <c r="BV93" i="9"/>
  <c r="BT100" i="9"/>
  <c r="BR105" i="9"/>
  <c r="BT106" i="9"/>
  <c r="BS119" i="9"/>
  <c r="BU120" i="9"/>
  <c r="BW143" i="9"/>
  <c r="BO143" i="9"/>
  <c r="BT143" i="9"/>
  <c r="BS143" i="9"/>
  <c r="BN143" i="9"/>
  <c r="BX143" i="9"/>
  <c r="BU143" i="9"/>
  <c r="BR143" i="9"/>
  <c r="BP143" i="9"/>
  <c r="AS280" i="9"/>
  <c r="BS5" i="9"/>
  <c r="F280" i="9"/>
  <c r="N280" i="9"/>
  <c r="V280" i="9"/>
  <c r="AD280" i="9"/>
  <c r="AL280" i="9"/>
  <c r="AT280" i="9"/>
  <c r="BB6" i="9"/>
  <c r="BB280" i="9" s="1"/>
  <c r="BJ6" i="9"/>
  <c r="BJ280" i="9" s="1"/>
  <c r="BP8" i="9"/>
  <c r="BS9" i="9"/>
  <c r="BN10" i="9"/>
  <c r="BV10" i="9"/>
  <c r="BP12" i="9"/>
  <c r="BS13" i="9"/>
  <c r="BN14" i="9"/>
  <c r="BV14" i="9"/>
  <c r="BQ15" i="9"/>
  <c r="BY15" i="9"/>
  <c r="BS17" i="9"/>
  <c r="BN18" i="9"/>
  <c r="BV18" i="9"/>
  <c r="BQ19" i="9"/>
  <c r="BY19" i="9"/>
  <c r="BN22" i="9"/>
  <c r="BV22" i="9"/>
  <c r="BQ23" i="9"/>
  <c r="BY23" i="9"/>
  <c r="BQ27" i="9"/>
  <c r="BY27" i="9"/>
  <c r="BT28" i="9"/>
  <c r="BT32" i="9"/>
  <c r="BR38" i="9"/>
  <c r="BP40" i="9"/>
  <c r="BR42" i="9"/>
  <c r="BP44" i="9"/>
  <c r="BS45" i="9"/>
  <c r="BN46" i="9"/>
  <c r="BV46" i="9"/>
  <c r="BQ47" i="9"/>
  <c r="BY47" i="9"/>
  <c r="BT48" i="9"/>
  <c r="BR50" i="9"/>
  <c r="BT52" i="9"/>
  <c r="BR54" i="9"/>
  <c r="BP56" i="9"/>
  <c r="BS57" i="9"/>
  <c r="BN58" i="9"/>
  <c r="BV58" i="9"/>
  <c r="BQ59" i="9"/>
  <c r="BY59" i="9"/>
  <c r="BS62" i="9"/>
  <c r="BV62" i="9"/>
  <c r="BN62" i="9"/>
  <c r="BX62" i="9"/>
  <c r="BS64" i="9"/>
  <c r="BT66" i="9"/>
  <c r="BR67" i="9"/>
  <c r="BT69" i="9"/>
  <c r="BR69" i="9"/>
  <c r="BW69" i="9"/>
  <c r="BO69" i="9"/>
  <c r="BY69" i="9"/>
  <c r="BU75" i="9"/>
  <c r="BU76" i="9"/>
  <c r="BU77" i="9"/>
  <c r="BX97" i="9"/>
  <c r="BP97" i="9"/>
  <c r="BV97" i="9"/>
  <c r="BN97" i="9"/>
  <c r="BS97" i="9"/>
  <c r="BS98" i="9"/>
  <c r="BY98" i="9"/>
  <c r="BQ98" i="9"/>
  <c r="BV98" i="9"/>
  <c r="BN98" i="9"/>
  <c r="BM99" i="9"/>
  <c r="BV100" i="9"/>
  <c r="BR104" i="9"/>
  <c r="BT105" i="9"/>
  <c r="BV106" i="9"/>
  <c r="BR117" i="9"/>
  <c r="BT117" i="9"/>
  <c r="BQ117" i="9"/>
  <c r="BW117" i="9"/>
  <c r="BN117" i="9"/>
  <c r="BU119" i="9"/>
  <c r="BW120" i="9"/>
  <c r="BM129" i="9"/>
  <c r="BQ143" i="9"/>
  <c r="BV148" i="9"/>
  <c r="BN148" i="9"/>
  <c r="BS148" i="9"/>
  <c r="BR148" i="9"/>
  <c r="BO148" i="9"/>
  <c r="BX148" i="9"/>
  <c r="BW148" i="9"/>
  <c r="BU148" i="9"/>
  <c r="BT148" i="9"/>
  <c r="BP148" i="9"/>
  <c r="BU28" i="9"/>
  <c r="BU32" i="9"/>
  <c r="BS38" i="9"/>
  <c r="BS42" i="9"/>
  <c r="BU48" i="9"/>
  <c r="BS50" i="9"/>
  <c r="BU52" i="9"/>
  <c r="BS54" i="9"/>
  <c r="BM60" i="9"/>
  <c r="BU64" i="9"/>
  <c r="BU66" i="9"/>
  <c r="BW75" i="9"/>
  <c r="BV76" i="9"/>
  <c r="BV77" i="9"/>
  <c r="BX89" i="9"/>
  <c r="BP89" i="9"/>
  <c r="BV89" i="9"/>
  <c r="BN89" i="9"/>
  <c r="BS89" i="9"/>
  <c r="BS90" i="9"/>
  <c r="BY90" i="9"/>
  <c r="BQ90" i="9"/>
  <c r="BV90" i="9"/>
  <c r="BN90" i="9"/>
  <c r="BV91" i="9"/>
  <c r="BN91" i="9"/>
  <c r="BT91" i="9"/>
  <c r="BY91" i="9"/>
  <c r="BQ91" i="9"/>
  <c r="BY92" i="9"/>
  <c r="BQ92" i="9"/>
  <c r="BW92" i="9"/>
  <c r="BO92" i="9"/>
  <c r="BT92" i="9"/>
  <c r="BT93" i="9"/>
  <c r="BR93" i="9"/>
  <c r="BW93" i="9"/>
  <c r="BO93" i="9"/>
  <c r="BY93" i="9"/>
  <c r="BW116" i="9"/>
  <c r="BO116" i="9"/>
  <c r="BX116" i="9"/>
  <c r="BN116" i="9"/>
  <c r="BU116" i="9"/>
  <c r="BR116" i="9"/>
  <c r="H280" i="9"/>
  <c r="P280" i="9"/>
  <c r="X280" i="9"/>
  <c r="AF280" i="9"/>
  <c r="AN280" i="9"/>
  <c r="AV6" i="9"/>
  <c r="AV280" i="9" s="1"/>
  <c r="BD6" i="9"/>
  <c r="BD280" i="9" s="1"/>
  <c r="BL6" i="9"/>
  <c r="BL280" i="9" s="1"/>
  <c r="BP10" i="9"/>
  <c r="BP14" i="9"/>
  <c r="BS15" i="9"/>
  <c r="BP18" i="9"/>
  <c r="BS19" i="9"/>
  <c r="BP22" i="9"/>
  <c r="BS23" i="9"/>
  <c r="BS27" i="9"/>
  <c r="BN28" i="9"/>
  <c r="BV28" i="9"/>
  <c r="BN32" i="9"/>
  <c r="BV32" i="9"/>
  <c r="BT38" i="9"/>
  <c r="BT42" i="9"/>
  <c r="BP46" i="9"/>
  <c r="BS47" i="9"/>
  <c r="BN48" i="9"/>
  <c r="BV48" i="9"/>
  <c r="BT50" i="9"/>
  <c r="BN52" i="9"/>
  <c r="BV52" i="9"/>
  <c r="BT54" i="9"/>
  <c r="BP58" i="9"/>
  <c r="BS59" i="9"/>
  <c r="BV63" i="9"/>
  <c r="BN63" i="9"/>
  <c r="BY63" i="9"/>
  <c r="BQ63" i="9"/>
  <c r="BX63" i="9"/>
  <c r="BX81" i="9"/>
  <c r="BP81" i="9"/>
  <c r="BV81" i="9"/>
  <c r="BN81" i="9"/>
  <c r="BS81" i="9"/>
  <c r="BS82" i="9"/>
  <c r="BY82" i="9"/>
  <c r="BQ82" i="9"/>
  <c r="BV82" i="9"/>
  <c r="BN82" i="9"/>
  <c r="BV83" i="9"/>
  <c r="BN83" i="9"/>
  <c r="BT83" i="9"/>
  <c r="BY83" i="9"/>
  <c r="BQ83" i="9"/>
  <c r="BY84" i="9"/>
  <c r="BQ84" i="9"/>
  <c r="BW84" i="9"/>
  <c r="BO84" i="9"/>
  <c r="BT84" i="9"/>
  <c r="BT85" i="9"/>
  <c r="BR85" i="9"/>
  <c r="BW85" i="9"/>
  <c r="BO85" i="9"/>
  <c r="BY85" i="9"/>
  <c r="BO89" i="9"/>
  <c r="BO90" i="9"/>
  <c r="BO91" i="9"/>
  <c r="BN92" i="9"/>
  <c r="BN93" i="9"/>
  <c r="BR101" i="9"/>
  <c r="BT101" i="9"/>
  <c r="BQ101" i="9"/>
  <c r="BW101" i="9"/>
  <c r="BN101" i="9"/>
  <c r="BT107" i="9"/>
  <c r="BW107" i="9"/>
  <c r="BN107" i="9"/>
  <c r="BU107" i="9"/>
  <c r="BQ107" i="9"/>
  <c r="BP116" i="9"/>
  <c r="BT122" i="9"/>
  <c r="BY122" i="9"/>
  <c r="BQ122" i="9"/>
  <c r="BV122" i="9"/>
  <c r="BS122" i="9"/>
  <c r="BR122" i="9"/>
  <c r="BO122" i="9"/>
  <c r="BR136" i="9"/>
  <c r="BW136" i="9"/>
  <c r="BO136" i="9"/>
  <c r="BV136" i="9"/>
  <c r="BN136" i="9"/>
  <c r="BP136" i="9"/>
  <c r="BY136" i="9"/>
  <c r="BU136" i="9"/>
  <c r="BT136" i="9"/>
  <c r="BQ136" i="9"/>
  <c r="BY143" i="9"/>
  <c r="BU38" i="9"/>
  <c r="BU42" i="9"/>
  <c r="BU50" i="9"/>
  <c r="BU54" i="9"/>
  <c r="BY64" i="9"/>
  <c r="BQ64" i="9"/>
  <c r="BT64" i="9"/>
  <c r="BW64" i="9"/>
  <c r="BS66" i="9"/>
  <c r="BV66" i="9"/>
  <c r="BN66" i="9"/>
  <c r="BX66" i="9"/>
  <c r="BV75" i="9"/>
  <c r="BN75" i="9"/>
  <c r="BT75" i="9"/>
  <c r="BY75" i="9"/>
  <c r="BQ75" i="9"/>
  <c r="BY76" i="9"/>
  <c r="BQ76" i="9"/>
  <c r="BW76" i="9"/>
  <c r="BO76" i="9"/>
  <c r="BT76" i="9"/>
  <c r="BT77" i="9"/>
  <c r="BR77" i="9"/>
  <c r="BW77" i="9"/>
  <c r="BO77" i="9"/>
  <c r="BY77" i="9"/>
  <c r="BW100" i="9"/>
  <c r="BO100" i="9"/>
  <c r="BX100" i="9"/>
  <c r="BN100" i="9"/>
  <c r="BU100" i="9"/>
  <c r="BR100" i="9"/>
  <c r="BY106" i="9"/>
  <c r="BQ106" i="9"/>
  <c r="BR106" i="9"/>
  <c r="BX106" i="9"/>
  <c r="BO106" i="9"/>
  <c r="BU106" i="9"/>
  <c r="BV120" i="9"/>
  <c r="BS120" i="9"/>
  <c r="BP120" i="9"/>
  <c r="BX120" i="9"/>
  <c r="BN120" i="9"/>
  <c r="BT120" i="9"/>
  <c r="BS131" i="9"/>
  <c r="BX131" i="9"/>
  <c r="BP131" i="9"/>
  <c r="BW131" i="9"/>
  <c r="BO131" i="9"/>
  <c r="BR131" i="9"/>
  <c r="BN131" i="9"/>
  <c r="BY131" i="9"/>
  <c r="BV131" i="9"/>
  <c r="BT131" i="9"/>
  <c r="AP280" i="9"/>
  <c r="BP28" i="9"/>
  <c r="BP32" i="9"/>
  <c r="BN38" i="9"/>
  <c r="BN42" i="9"/>
  <c r="BP48" i="9"/>
  <c r="BN50" i="9"/>
  <c r="BP52" i="9"/>
  <c r="BN54" i="9"/>
  <c r="BN64" i="9"/>
  <c r="BX64" i="9"/>
  <c r="BO66" i="9"/>
  <c r="BY66" i="9"/>
  <c r="BO75" i="9"/>
  <c r="BN76" i="9"/>
  <c r="BN77" i="9"/>
  <c r="BR89" i="9"/>
  <c r="BR90" i="9"/>
  <c r="BR91" i="9"/>
  <c r="BR92" i="9"/>
  <c r="BQ93" i="9"/>
  <c r="BP100" i="9"/>
  <c r="BV105" i="9"/>
  <c r="BN105" i="9"/>
  <c r="BU105" i="9"/>
  <c r="BS105" i="9"/>
  <c r="BY105" i="9"/>
  <c r="BP105" i="9"/>
  <c r="BN106" i="9"/>
  <c r="BS116" i="9"/>
  <c r="BX119" i="9"/>
  <c r="BP119" i="9"/>
  <c r="BT119" i="9"/>
  <c r="BR119" i="9"/>
  <c r="BW119" i="9"/>
  <c r="BN119" i="9"/>
  <c r="BO120" i="9"/>
  <c r="BQ131" i="9"/>
  <c r="BT142" i="9"/>
  <c r="BY142" i="9"/>
  <c r="BQ142" i="9"/>
  <c r="BX142" i="9"/>
  <c r="BP142" i="9"/>
  <c r="BN142" i="9"/>
  <c r="BW142" i="9"/>
  <c r="BU142" i="9"/>
  <c r="BS142" i="9"/>
  <c r="BO142" i="9"/>
  <c r="BR70" i="9"/>
  <c r="BR78" i="9"/>
  <c r="BU79" i="9"/>
  <c r="BP80" i="9"/>
  <c r="BX80" i="9"/>
  <c r="BR86" i="9"/>
  <c r="BU87" i="9"/>
  <c r="BP88" i="9"/>
  <c r="BX88" i="9"/>
  <c r="BR94" i="9"/>
  <c r="BU95" i="9"/>
  <c r="BP96" i="9"/>
  <c r="BX96" i="9"/>
  <c r="BW108" i="9"/>
  <c r="BO108" i="9"/>
  <c r="BV108" i="9"/>
  <c r="BS109" i="9"/>
  <c r="BV115" i="9"/>
  <c r="BW123" i="9"/>
  <c r="BO123" i="9"/>
  <c r="BT123" i="9"/>
  <c r="BX123" i="9"/>
  <c r="BP144" i="9"/>
  <c r="BN150" i="9"/>
  <c r="BN151" i="9"/>
  <c r="BR152" i="9"/>
  <c r="BW152" i="9"/>
  <c r="BO152" i="9"/>
  <c r="BV152" i="9"/>
  <c r="BN152" i="9"/>
  <c r="BN155" i="9"/>
  <c r="BO156" i="9"/>
  <c r="BT158" i="9"/>
  <c r="BY158" i="9"/>
  <c r="BQ158" i="9"/>
  <c r="BX158" i="9"/>
  <c r="BP158" i="9"/>
  <c r="BX159" i="9"/>
  <c r="BW159" i="9"/>
  <c r="BO159" i="9"/>
  <c r="BT159" i="9"/>
  <c r="BS159" i="9"/>
  <c r="BS160" i="9"/>
  <c r="BT160" i="9"/>
  <c r="BY160" i="9"/>
  <c r="BP160" i="9"/>
  <c r="BX160" i="9"/>
  <c r="BO160" i="9"/>
  <c r="BO161" i="9"/>
  <c r="BO162" i="9"/>
  <c r="BP165" i="9"/>
  <c r="BS168" i="9"/>
  <c r="BX168" i="9"/>
  <c r="BO168" i="9"/>
  <c r="BU168" i="9"/>
  <c r="BT168" i="9"/>
  <c r="BV169" i="9"/>
  <c r="BN169" i="9"/>
  <c r="BT169" i="9"/>
  <c r="BQ169" i="9"/>
  <c r="BY169" i="9"/>
  <c r="BP169" i="9"/>
  <c r="BQ175" i="9"/>
  <c r="BS177" i="9"/>
  <c r="BR124" i="9"/>
  <c r="BW124" i="9"/>
  <c r="BO124" i="9"/>
  <c r="BX124" i="9"/>
  <c r="BS144" i="9"/>
  <c r="BR150" i="9"/>
  <c r="BQ151" i="9"/>
  <c r="BR155" i="9"/>
  <c r="BQ156" i="9"/>
  <c r="BR161" i="9"/>
  <c r="BT162" i="9"/>
  <c r="BT165" i="9"/>
  <c r="BX167" i="9"/>
  <c r="BP167" i="9"/>
  <c r="BS167" i="9"/>
  <c r="BY167" i="9"/>
  <c r="BO167" i="9"/>
  <c r="BW167" i="9"/>
  <c r="BN167" i="9"/>
  <c r="BR173" i="9"/>
  <c r="BW173" i="9"/>
  <c r="BN173" i="9"/>
  <c r="BT173" i="9"/>
  <c r="BS173" i="9"/>
  <c r="BU175" i="9"/>
  <c r="BS181" i="9"/>
  <c r="BR181" i="9"/>
  <c r="BV181" i="9"/>
  <c r="BQ181" i="9"/>
  <c r="BP181" i="9"/>
  <c r="BY226" i="9"/>
  <c r="BQ226" i="9"/>
  <c r="BW226" i="9"/>
  <c r="BO226" i="9"/>
  <c r="BV226" i="9"/>
  <c r="BN226" i="9"/>
  <c r="BX226" i="9"/>
  <c r="BU226" i="9"/>
  <c r="BT226" i="9"/>
  <c r="BS226" i="9"/>
  <c r="BP226" i="9"/>
  <c r="BR226" i="9"/>
  <c r="BU70" i="9"/>
  <c r="BU78" i="9"/>
  <c r="BU86" i="9"/>
  <c r="BU94" i="9"/>
  <c r="BV109" i="9"/>
  <c r="BX111" i="9"/>
  <c r="BP111" i="9"/>
  <c r="BV111" i="9"/>
  <c r="BN124" i="9"/>
  <c r="BY124" i="9"/>
  <c r="BS127" i="9"/>
  <c r="BX127" i="9"/>
  <c r="BP127" i="9"/>
  <c r="BW127" i="9"/>
  <c r="BO127" i="9"/>
  <c r="BV128" i="9"/>
  <c r="BN128" i="9"/>
  <c r="BS128" i="9"/>
  <c r="BR128" i="9"/>
  <c r="BY128" i="9"/>
  <c r="BT144" i="9"/>
  <c r="BS150" i="9"/>
  <c r="BR151" i="9"/>
  <c r="BS152" i="9"/>
  <c r="BT155" i="9"/>
  <c r="BT156" i="9"/>
  <c r="BR158" i="9"/>
  <c r="BQ159" i="9"/>
  <c r="BR160" i="9"/>
  <c r="BS161" i="9"/>
  <c r="BV162" i="9"/>
  <c r="BU165" i="9"/>
  <c r="BQ167" i="9"/>
  <c r="BO173" i="9"/>
  <c r="BV175" i="9"/>
  <c r="BY178" i="9"/>
  <c r="BQ178" i="9"/>
  <c r="BU178" i="9"/>
  <c r="BR178" i="9"/>
  <c r="BP178" i="9"/>
  <c r="BN181" i="9"/>
  <c r="BW162" i="9"/>
  <c r="BV177" i="9"/>
  <c r="BN177" i="9"/>
  <c r="BY177" i="9"/>
  <c r="BP177" i="9"/>
  <c r="BU177" i="9"/>
  <c r="BT177" i="9"/>
  <c r="BO70" i="9"/>
  <c r="BO78" i="9"/>
  <c r="BO86" i="9"/>
  <c r="BO94" i="9"/>
  <c r="BS108" i="9"/>
  <c r="BO109" i="9"/>
  <c r="BX109" i="9"/>
  <c r="BO111" i="9"/>
  <c r="BY111" i="9"/>
  <c r="BY114" i="9"/>
  <c r="BQ114" i="9"/>
  <c r="BV114" i="9"/>
  <c r="BR115" i="9"/>
  <c r="BY121" i="9"/>
  <c r="BQ121" i="9"/>
  <c r="BV121" i="9"/>
  <c r="BN121" i="9"/>
  <c r="BX121" i="9"/>
  <c r="BS123" i="9"/>
  <c r="BQ124" i="9"/>
  <c r="BQ127" i="9"/>
  <c r="BP128" i="9"/>
  <c r="BT134" i="9"/>
  <c r="BY134" i="9"/>
  <c r="BQ134" i="9"/>
  <c r="BX134" i="9"/>
  <c r="BP134" i="9"/>
  <c r="BW135" i="9"/>
  <c r="BO135" i="9"/>
  <c r="BT135" i="9"/>
  <c r="BS135" i="9"/>
  <c r="BY135" i="9"/>
  <c r="BS139" i="9"/>
  <c r="BX139" i="9"/>
  <c r="BP139" i="9"/>
  <c r="BW139" i="9"/>
  <c r="BO139" i="9"/>
  <c r="BV140" i="9"/>
  <c r="BN140" i="9"/>
  <c r="BS140" i="9"/>
  <c r="BR140" i="9"/>
  <c r="BY140" i="9"/>
  <c r="BU152" i="9"/>
  <c r="BU158" i="9"/>
  <c r="BU159" i="9"/>
  <c r="BV160" i="9"/>
  <c r="BT167" i="9"/>
  <c r="BV168" i="9"/>
  <c r="BW169" i="9"/>
  <c r="BQ173" i="9"/>
  <c r="BS176" i="9"/>
  <c r="BT176" i="9"/>
  <c r="BY176" i="9"/>
  <c r="BP176" i="9"/>
  <c r="BX176" i="9"/>
  <c r="BO176" i="9"/>
  <c r="BO177" i="9"/>
  <c r="BO178" i="9"/>
  <c r="BT181" i="9"/>
  <c r="BT184" i="9"/>
  <c r="BS184" i="9"/>
  <c r="BV184" i="9"/>
  <c r="BU184" i="9"/>
  <c r="BQ184" i="9"/>
  <c r="BP184" i="9"/>
  <c r="BY162" i="9"/>
  <c r="BQ162" i="9"/>
  <c r="BU162" i="9"/>
  <c r="BR162" i="9"/>
  <c r="BP162" i="9"/>
  <c r="BX175" i="9"/>
  <c r="BP175" i="9"/>
  <c r="BW175" i="9"/>
  <c r="BN175" i="9"/>
  <c r="BT175" i="9"/>
  <c r="BS175" i="9"/>
  <c r="BR144" i="9"/>
  <c r="BW144" i="9"/>
  <c r="BO144" i="9"/>
  <c r="BV144" i="9"/>
  <c r="BN144" i="9"/>
  <c r="BT150" i="9"/>
  <c r="BY150" i="9"/>
  <c r="BQ150" i="9"/>
  <c r="BX150" i="9"/>
  <c r="BP150" i="9"/>
  <c r="BW151" i="9"/>
  <c r="BO151" i="9"/>
  <c r="BT151" i="9"/>
  <c r="BS151" i="9"/>
  <c r="BY151" i="9"/>
  <c r="BS155" i="9"/>
  <c r="BX155" i="9"/>
  <c r="BP155" i="9"/>
  <c r="BW155" i="9"/>
  <c r="BO155" i="9"/>
  <c r="BV156" i="9"/>
  <c r="BN156" i="9"/>
  <c r="BS156" i="9"/>
  <c r="BR156" i="9"/>
  <c r="BY156" i="9"/>
  <c r="BV161" i="9"/>
  <c r="BN161" i="9"/>
  <c r="BY161" i="9"/>
  <c r="BP161" i="9"/>
  <c r="BU161" i="9"/>
  <c r="BT161" i="9"/>
  <c r="BN162" i="9"/>
  <c r="BR165" i="9"/>
  <c r="BS165" i="9"/>
  <c r="BX165" i="9"/>
  <c r="BO165" i="9"/>
  <c r="BW165" i="9"/>
  <c r="BN165" i="9"/>
  <c r="BO175" i="9"/>
  <c r="BR177" i="9"/>
  <c r="BY218" i="9"/>
  <c r="BQ218" i="9"/>
  <c r="BW218" i="9"/>
  <c r="BO218" i="9"/>
  <c r="BV218" i="9"/>
  <c r="BN218" i="9"/>
  <c r="BT218" i="9"/>
  <c r="BS218" i="9"/>
  <c r="BR218" i="9"/>
  <c r="BP218" i="9"/>
  <c r="BX218" i="9"/>
  <c r="BU218" i="9"/>
  <c r="BU133" i="9"/>
  <c r="BU141" i="9"/>
  <c r="BU149" i="9"/>
  <c r="BU157" i="9"/>
  <c r="BV163" i="9"/>
  <c r="BW172" i="9"/>
  <c r="BO172" i="9"/>
  <c r="BV172" i="9"/>
  <c r="BV179" i="9"/>
  <c r="BW185" i="9"/>
  <c r="BO185" i="9"/>
  <c r="BV185" i="9"/>
  <c r="BN185" i="9"/>
  <c r="BY185" i="9"/>
  <c r="BX190" i="9"/>
  <c r="BR195" i="9"/>
  <c r="BY195" i="9"/>
  <c r="BQ195" i="9"/>
  <c r="BT195" i="9"/>
  <c r="BS195" i="9"/>
  <c r="BP195" i="9"/>
  <c r="BO195" i="9"/>
  <c r="BS198" i="9"/>
  <c r="BR198" i="9"/>
  <c r="BV198" i="9"/>
  <c r="BU198" i="9"/>
  <c r="BT198" i="9"/>
  <c r="BQ198" i="9"/>
  <c r="BY198" i="9"/>
  <c r="BO198" i="9"/>
  <c r="BS224" i="9"/>
  <c r="BY224" i="9"/>
  <c r="BQ224" i="9"/>
  <c r="BX224" i="9"/>
  <c r="BP224" i="9"/>
  <c r="BW224" i="9"/>
  <c r="BV224" i="9"/>
  <c r="BU224" i="9"/>
  <c r="BT224" i="9"/>
  <c r="BO224" i="9"/>
  <c r="BR255" i="9"/>
  <c r="BY255" i="9"/>
  <c r="BQ255" i="9"/>
  <c r="BW255" i="9"/>
  <c r="BO255" i="9"/>
  <c r="BS255" i="9"/>
  <c r="BU255" i="9"/>
  <c r="BP255" i="9"/>
  <c r="BN255" i="9"/>
  <c r="BX255" i="9"/>
  <c r="BV255" i="9"/>
  <c r="BT255" i="9"/>
  <c r="BR125" i="9"/>
  <c r="BN133" i="9"/>
  <c r="BV133" i="9"/>
  <c r="BR137" i="9"/>
  <c r="BN141" i="9"/>
  <c r="BV141" i="9"/>
  <c r="BR145" i="9"/>
  <c r="BN149" i="9"/>
  <c r="BV149" i="9"/>
  <c r="BR153" i="9"/>
  <c r="BN157" i="9"/>
  <c r="BV157" i="9"/>
  <c r="BN163" i="9"/>
  <c r="BW163" i="9"/>
  <c r="BY170" i="9"/>
  <c r="BQ170" i="9"/>
  <c r="BV170" i="9"/>
  <c r="BR171" i="9"/>
  <c r="BN172" i="9"/>
  <c r="BX172" i="9"/>
  <c r="BN179" i="9"/>
  <c r="BW179" i="9"/>
  <c r="BP185" i="9"/>
  <c r="BR186" i="9"/>
  <c r="BY186" i="9"/>
  <c r="BQ186" i="9"/>
  <c r="BW186" i="9"/>
  <c r="BX186" i="9"/>
  <c r="BN195" i="9"/>
  <c r="BN198" i="9"/>
  <c r="BN224" i="9"/>
  <c r="BT227" i="9"/>
  <c r="BR227" i="9"/>
  <c r="BY227" i="9"/>
  <c r="BQ227" i="9"/>
  <c r="BN227" i="9"/>
  <c r="BW227" i="9"/>
  <c r="BV227" i="9"/>
  <c r="BU227" i="9"/>
  <c r="BS227" i="9"/>
  <c r="BO227" i="9"/>
  <c r="BS190" i="9"/>
  <c r="BR190" i="9"/>
  <c r="BV190" i="9"/>
  <c r="BU190" i="9"/>
  <c r="BT190" i="9"/>
  <c r="BQ190" i="9"/>
  <c r="BW194" i="9"/>
  <c r="BO194" i="9"/>
  <c r="BV194" i="9"/>
  <c r="BN194" i="9"/>
  <c r="BU194" i="9"/>
  <c r="BT194" i="9"/>
  <c r="BS194" i="9"/>
  <c r="BR194" i="9"/>
  <c r="BV225" i="9"/>
  <c r="BN225" i="9"/>
  <c r="BT225" i="9"/>
  <c r="BS225" i="9"/>
  <c r="BX225" i="9"/>
  <c r="BW225" i="9"/>
  <c r="BU225" i="9"/>
  <c r="BR225" i="9"/>
  <c r="BP225" i="9"/>
  <c r="BS239" i="9"/>
  <c r="BW239" i="9"/>
  <c r="BN239" i="9"/>
  <c r="BU239" i="9"/>
  <c r="BT239" i="9"/>
  <c r="BX239" i="9"/>
  <c r="BV239" i="9"/>
  <c r="BR239" i="9"/>
  <c r="BQ239" i="9"/>
  <c r="BP239" i="9"/>
  <c r="BO239" i="9"/>
  <c r="BY239" i="9"/>
  <c r="BQ133" i="9"/>
  <c r="BQ141" i="9"/>
  <c r="BQ149" i="9"/>
  <c r="BQ157" i="9"/>
  <c r="BQ163" i="9"/>
  <c r="BW164" i="9"/>
  <c r="BO164" i="9"/>
  <c r="BV164" i="9"/>
  <c r="BV171" i="9"/>
  <c r="BR172" i="9"/>
  <c r="BQ179" i="9"/>
  <c r="BX180" i="9"/>
  <c r="BP180" i="9"/>
  <c r="BW180" i="9"/>
  <c r="BO180" i="9"/>
  <c r="BY180" i="9"/>
  <c r="BY183" i="9"/>
  <c r="BQ183" i="9"/>
  <c r="BX183" i="9"/>
  <c r="BP183" i="9"/>
  <c r="BW183" i="9"/>
  <c r="BS185" i="9"/>
  <c r="BN190" i="9"/>
  <c r="BP194" i="9"/>
  <c r="BW195" i="9"/>
  <c r="BX198" i="9"/>
  <c r="BR205" i="9"/>
  <c r="BX205" i="9"/>
  <c r="BP205" i="9"/>
  <c r="BW205" i="9"/>
  <c r="BO205" i="9"/>
  <c r="BY205" i="9"/>
  <c r="BV205" i="9"/>
  <c r="BU205" i="9"/>
  <c r="BT205" i="9"/>
  <c r="BQ205" i="9"/>
  <c r="BO225" i="9"/>
  <c r="BV240" i="9"/>
  <c r="BN240" i="9"/>
  <c r="BS240" i="9"/>
  <c r="BQ240" i="9"/>
  <c r="BY240" i="9"/>
  <c r="BP240" i="9"/>
  <c r="BX240" i="9"/>
  <c r="BW240" i="9"/>
  <c r="BU240" i="9"/>
  <c r="BT240" i="9"/>
  <c r="BR240" i="9"/>
  <c r="BO240" i="9"/>
  <c r="BQ225" i="9"/>
  <c r="BS216" i="9"/>
  <c r="BY216" i="9"/>
  <c r="BQ216" i="9"/>
  <c r="BX216" i="9"/>
  <c r="BP216" i="9"/>
  <c r="BV217" i="9"/>
  <c r="BN217" i="9"/>
  <c r="BT217" i="9"/>
  <c r="BS217" i="9"/>
  <c r="BY217" i="9"/>
  <c r="BT219" i="9"/>
  <c r="BR219" i="9"/>
  <c r="BY219" i="9"/>
  <c r="BQ219" i="9"/>
  <c r="BX219" i="9"/>
  <c r="BR229" i="9"/>
  <c r="BX229" i="9"/>
  <c r="BP229" i="9"/>
  <c r="BW229" i="9"/>
  <c r="BO229" i="9"/>
  <c r="BY233" i="9"/>
  <c r="BQ233" i="9"/>
  <c r="BT233" i="9"/>
  <c r="BR233" i="9"/>
  <c r="BP233" i="9"/>
  <c r="BW235" i="9"/>
  <c r="BO235" i="9"/>
  <c r="BU235" i="9"/>
  <c r="BS235" i="9"/>
  <c r="BR235" i="9"/>
  <c r="BR236" i="9"/>
  <c r="BQ236" i="9"/>
  <c r="BX236" i="9"/>
  <c r="BO236" i="9"/>
  <c r="BW236" i="9"/>
  <c r="BN236" i="9"/>
  <c r="BN242" i="9"/>
  <c r="BP247" i="9"/>
  <c r="BS250" i="9"/>
  <c r="BR250" i="9"/>
  <c r="BT250" i="9"/>
  <c r="BV250" i="9"/>
  <c r="BQ250" i="9"/>
  <c r="BP250" i="9"/>
  <c r="BY250" i="9"/>
  <c r="BN250" i="9"/>
  <c r="BW262" i="9"/>
  <c r="BO262" i="9"/>
  <c r="BV262" i="9"/>
  <c r="BN262" i="9"/>
  <c r="BT262" i="9"/>
  <c r="BS262" i="9"/>
  <c r="BR262" i="9"/>
  <c r="BX262" i="9"/>
  <c r="BP262" i="9"/>
  <c r="BU262" i="9"/>
  <c r="BU188" i="9"/>
  <c r="BT188" i="9"/>
  <c r="BW188" i="9"/>
  <c r="BS208" i="9"/>
  <c r="BY208" i="9"/>
  <c r="BQ208" i="9"/>
  <c r="BX208" i="9"/>
  <c r="BP208" i="9"/>
  <c r="BV209" i="9"/>
  <c r="BN209" i="9"/>
  <c r="BT209" i="9"/>
  <c r="BS209" i="9"/>
  <c r="BY209" i="9"/>
  <c r="BT211" i="9"/>
  <c r="BR211" i="9"/>
  <c r="BY211" i="9"/>
  <c r="BQ211" i="9"/>
  <c r="BX211" i="9"/>
  <c r="BO216" i="9"/>
  <c r="BP217" i="9"/>
  <c r="BO219" i="9"/>
  <c r="BR221" i="9"/>
  <c r="BX221" i="9"/>
  <c r="BP221" i="9"/>
  <c r="BW221" i="9"/>
  <c r="BO221" i="9"/>
  <c r="BQ229" i="9"/>
  <c r="BS231" i="9"/>
  <c r="BR231" i="9"/>
  <c r="BY231" i="9"/>
  <c r="BP231" i="9"/>
  <c r="BX231" i="9"/>
  <c r="BO231" i="9"/>
  <c r="BO233" i="9"/>
  <c r="BP235" i="9"/>
  <c r="BS236" i="9"/>
  <c r="BP242" i="9"/>
  <c r="BU250" i="9"/>
  <c r="BY262" i="9"/>
  <c r="BY192" i="9"/>
  <c r="BQ192" i="9"/>
  <c r="BX192" i="9"/>
  <c r="BP192" i="9"/>
  <c r="BW192" i="9"/>
  <c r="BY200" i="9"/>
  <c r="BQ200" i="9"/>
  <c r="BX200" i="9"/>
  <c r="BP200" i="9"/>
  <c r="BW200" i="9"/>
  <c r="BY210" i="9"/>
  <c r="BQ210" i="9"/>
  <c r="BW210" i="9"/>
  <c r="BO210" i="9"/>
  <c r="BV210" i="9"/>
  <c r="BN210" i="9"/>
  <c r="BR216" i="9"/>
  <c r="BQ217" i="9"/>
  <c r="BP219" i="9"/>
  <c r="BN221" i="9"/>
  <c r="BS229" i="9"/>
  <c r="BN231" i="9"/>
  <c r="BS233" i="9"/>
  <c r="BQ235" i="9"/>
  <c r="BT236" i="9"/>
  <c r="BX238" i="9"/>
  <c r="BP238" i="9"/>
  <c r="BR238" i="9"/>
  <c r="BY238" i="9"/>
  <c r="BO238" i="9"/>
  <c r="BW238" i="9"/>
  <c r="BN238" i="9"/>
  <c r="BS242" i="9"/>
  <c r="BW246" i="9"/>
  <c r="BO246" i="9"/>
  <c r="BV246" i="9"/>
  <c r="BN246" i="9"/>
  <c r="BX246" i="9"/>
  <c r="BP246" i="9"/>
  <c r="BY246" i="9"/>
  <c r="BT246" i="9"/>
  <c r="BS246" i="9"/>
  <c r="BQ246" i="9"/>
  <c r="BW250" i="9"/>
  <c r="BT187" i="9"/>
  <c r="BO188" i="9"/>
  <c r="BY188" i="9"/>
  <c r="BN192" i="9"/>
  <c r="BT193" i="9"/>
  <c r="BS193" i="9"/>
  <c r="BW193" i="9"/>
  <c r="BN200" i="9"/>
  <c r="BV201" i="9"/>
  <c r="BN201" i="9"/>
  <c r="BT201" i="9"/>
  <c r="BS201" i="9"/>
  <c r="BY201" i="9"/>
  <c r="BT203" i="9"/>
  <c r="BR203" i="9"/>
  <c r="BY203" i="9"/>
  <c r="BQ203" i="9"/>
  <c r="BX203" i="9"/>
  <c r="BO208" i="9"/>
  <c r="BP209" i="9"/>
  <c r="BP210" i="9"/>
  <c r="BO211" i="9"/>
  <c r="BT216" i="9"/>
  <c r="BR217" i="9"/>
  <c r="BS219" i="9"/>
  <c r="BQ221" i="9"/>
  <c r="BT229" i="9"/>
  <c r="BQ231" i="9"/>
  <c r="BU233" i="9"/>
  <c r="BT235" i="9"/>
  <c r="BU236" i="9"/>
  <c r="BQ238" i="9"/>
  <c r="BV242" i="9"/>
  <c r="BR246" i="9"/>
  <c r="BX250" i="9"/>
  <c r="BS258" i="9"/>
  <c r="BR258" i="9"/>
  <c r="BX258" i="9"/>
  <c r="BP258" i="9"/>
  <c r="BW258" i="9"/>
  <c r="BO258" i="9"/>
  <c r="BT258" i="9"/>
  <c r="BV258" i="9"/>
  <c r="BU258" i="9"/>
  <c r="BN258" i="9"/>
  <c r="BP188" i="9"/>
  <c r="BX189" i="9"/>
  <c r="BP189" i="9"/>
  <c r="BW189" i="9"/>
  <c r="BO189" i="9"/>
  <c r="BY189" i="9"/>
  <c r="BO192" i="9"/>
  <c r="BX197" i="9"/>
  <c r="BP197" i="9"/>
  <c r="BW197" i="9"/>
  <c r="BO197" i="9"/>
  <c r="BY197" i="9"/>
  <c r="BO200" i="9"/>
  <c r="BY202" i="9"/>
  <c r="BQ202" i="9"/>
  <c r="BW202" i="9"/>
  <c r="BO202" i="9"/>
  <c r="BV202" i="9"/>
  <c r="BN202" i="9"/>
  <c r="BR208" i="9"/>
  <c r="BQ209" i="9"/>
  <c r="BR210" i="9"/>
  <c r="BP211" i="9"/>
  <c r="BU216" i="9"/>
  <c r="BU217" i="9"/>
  <c r="BU219" i="9"/>
  <c r="BS221" i="9"/>
  <c r="BU229" i="9"/>
  <c r="BT231" i="9"/>
  <c r="BV233" i="9"/>
  <c r="BV235" i="9"/>
  <c r="BV236" i="9"/>
  <c r="BS238" i="9"/>
  <c r="BU246" i="9"/>
  <c r="BY252" i="9"/>
  <c r="BQ252" i="9"/>
  <c r="BX252" i="9"/>
  <c r="BP252" i="9"/>
  <c r="BV252" i="9"/>
  <c r="BN252" i="9"/>
  <c r="BR252" i="9"/>
  <c r="BU252" i="9"/>
  <c r="BS252" i="9"/>
  <c r="BO252" i="9"/>
  <c r="BQ258" i="9"/>
  <c r="BR247" i="9"/>
  <c r="BY247" i="9"/>
  <c r="BQ247" i="9"/>
  <c r="BS247" i="9"/>
  <c r="BW247" i="9"/>
  <c r="BU247" i="9"/>
  <c r="BT247" i="9"/>
  <c r="BO247" i="9"/>
  <c r="BT242" i="9"/>
  <c r="BU242" i="9"/>
  <c r="BR242" i="9"/>
  <c r="BQ242" i="9"/>
  <c r="BY242" i="9"/>
  <c r="BN247" i="9"/>
  <c r="BX249" i="9"/>
  <c r="BP249" i="9"/>
  <c r="BW249" i="9"/>
  <c r="BO249" i="9"/>
  <c r="BY249" i="9"/>
  <c r="BQ249" i="9"/>
  <c r="BS274" i="9"/>
  <c r="BR274" i="9"/>
  <c r="BY274" i="9"/>
  <c r="BQ274" i="9"/>
  <c r="BX274" i="9"/>
  <c r="BP274" i="9"/>
  <c r="BW274" i="9"/>
  <c r="BO274" i="9"/>
  <c r="BV274" i="9"/>
  <c r="BN274" i="9"/>
  <c r="BT274" i="9"/>
  <c r="BU191" i="9"/>
  <c r="BT196" i="9"/>
  <c r="BU199" i="9"/>
  <c r="BT204" i="9"/>
  <c r="BU207" i="9"/>
  <c r="BT212" i="9"/>
  <c r="BU215" i="9"/>
  <c r="BT220" i="9"/>
  <c r="BU223" i="9"/>
  <c r="BT228" i="9"/>
  <c r="BV234" i="9"/>
  <c r="BR249" i="9"/>
  <c r="BW270" i="9"/>
  <c r="BO270" i="9"/>
  <c r="BV270" i="9"/>
  <c r="BN270" i="9"/>
  <c r="BT270" i="9"/>
  <c r="BS270" i="9"/>
  <c r="BR270" i="9"/>
  <c r="BX270" i="9"/>
  <c r="BP270" i="9"/>
  <c r="BN191" i="9"/>
  <c r="BN199" i="9"/>
  <c r="BU204" i="9"/>
  <c r="BN207" i="9"/>
  <c r="BV207" i="9"/>
  <c r="BU212" i="9"/>
  <c r="BN215" i="9"/>
  <c r="BV215" i="9"/>
  <c r="BU220" i="9"/>
  <c r="BN223" i="9"/>
  <c r="BV223" i="9"/>
  <c r="BU228" i="9"/>
  <c r="BW234" i="9"/>
  <c r="BY241" i="9"/>
  <c r="BQ241" i="9"/>
  <c r="BV241" i="9"/>
  <c r="BY244" i="9"/>
  <c r="BQ244" i="9"/>
  <c r="BX244" i="9"/>
  <c r="BP244" i="9"/>
  <c r="BR244" i="9"/>
  <c r="BS249" i="9"/>
  <c r="BW254" i="9"/>
  <c r="BO254" i="9"/>
  <c r="BV254" i="9"/>
  <c r="BN254" i="9"/>
  <c r="BT254" i="9"/>
  <c r="BX254" i="9"/>
  <c r="BP254" i="9"/>
  <c r="BQ270" i="9"/>
  <c r="BO204" i="9"/>
  <c r="BP207" i="9"/>
  <c r="BO212" i="9"/>
  <c r="BP215" i="9"/>
  <c r="BO220" i="9"/>
  <c r="BP223" i="9"/>
  <c r="BO228" i="9"/>
  <c r="BX230" i="9"/>
  <c r="BP230" i="9"/>
  <c r="BV230" i="9"/>
  <c r="BP234" i="9"/>
  <c r="BY234" i="9"/>
  <c r="BO241" i="9"/>
  <c r="BX241" i="9"/>
  <c r="BO244" i="9"/>
  <c r="BU249" i="9"/>
  <c r="BR254" i="9"/>
  <c r="BS266" i="9"/>
  <c r="BR266" i="9"/>
  <c r="BX266" i="9"/>
  <c r="BP266" i="9"/>
  <c r="BW266" i="9"/>
  <c r="BO266" i="9"/>
  <c r="BV266" i="9"/>
  <c r="BN266" i="9"/>
  <c r="BT266" i="9"/>
  <c r="BY270" i="9"/>
  <c r="BM279" i="9"/>
  <c r="BO243" i="9"/>
  <c r="BW243" i="9"/>
  <c r="BN248" i="9"/>
  <c r="BV248" i="9"/>
  <c r="BO251" i="9"/>
  <c r="BW251" i="9"/>
  <c r="BN256" i="9"/>
  <c r="BV256" i="9"/>
  <c r="BQ257" i="9"/>
  <c r="BY257" i="9"/>
  <c r="BO259" i="9"/>
  <c r="BW259" i="9"/>
  <c r="BR260" i="9"/>
  <c r="BS263" i="9"/>
  <c r="BN264" i="9"/>
  <c r="BV264" i="9"/>
  <c r="BQ265" i="9"/>
  <c r="BY265" i="9"/>
  <c r="BO267" i="9"/>
  <c r="BW267" i="9"/>
  <c r="BR268" i="9"/>
  <c r="BS271" i="9"/>
  <c r="BN272" i="9"/>
  <c r="BV272" i="9"/>
  <c r="BQ273" i="9"/>
  <c r="BY273" i="9"/>
  <c r="BO275" i="9"/>
  <c r="BW275" i="9"/>
  <c r="BR276" i="9"/>
  <c r="BP278" i="9"/>
  <c r="BX278" i="9"/>
  <c r="BU263" i="9"/>
  <c r="BU271" i="9"/>
  <c r="BT276" i="9"/>
  <c r="BR278" i="9"/>
  <c r="BU260" i="9"/>
  <c r="BN263" i="9"/>
  <c r="BV263" i="9"/>
  <c r="BU268" i="9"/>
  <c r="BN271" i="9"/>
  <c r="BV271" i="9"/>
  <c r="BT273" i="9"/>
  <c r="BU276" i="9"/>
  <c r="BS278" i="9"/>
  <c r="BU257" i="9"/>
  <c r="BN260" i="9"/>
  <c r="BV260" i="9"/>
  <c r="BO263" i="9"/>
  <c r="BW263" i="9"/>
  <c r="BU265" i="9"/>
  <c r="BN268" i="9"/>
  <c r="BV268" i="9"/>
  <c r="BO271" i="9"/>
  <c r="BW271" i="9"/>
  <c r="BU273" i="9"/>
  <c r="BN276" i="9"/>
  <c r="BV276" i="9"/>
  <c r="BT278" i="9"/>
  <c r="BU278" i="9"/>
  <c r="BU243" i="9"/>
  <c r="BT248" i="9"/>
  <c r="BU251" i="9"/>
  <c r="BT256" i="9"/>
  <c r="BO257" i="9"/>
  <c r="BW257" i="9"/>
  <c r="BU259" i="9"/>
  <c r="BP260" i="9"/>
  <c r="BX260" i="9"/>
  <c r="BQ263" i="9"/>
  <c r="BY263" i="9"/>
  <c r="BT264" i="9"/>
  <c r="BO265" i="9"/>
  <c r="BW265" i="9"/>
  <c r="BU267" i="9"/>
  <c r="BP268" i="9"/>
  <c r="BX268" i="9"/>
  <c r="BQ271" i="9"/>
  <c r="BY271" i="9"/>
  <c r="BT272" i="9"/>
  <c r="BO273" i="9"/>
  <c r="BW273" i="9"/>
  <c r="BU275" i="9"/>
  <c r="BP276" i="9"/>
  <c r="BX276" i="9"/>
  <c r="BN278" i="9"/>
  <c r="BV278" i="9"/>
  <c r="BN251" i="9"/>
  <c r="BP257" i="9"/>
  <c r="BN259" i="9"/>
  <c r="BQ260" i="9"/>
  <c r="BP265" i="9"/>
  <c r="BN267" i="9"/>
  <c r="BQ268" i="9"/>
  <c r="BP273" i="9"/>
  <c r="BN275" i="9"/>
  <c r="BQ276" i="9"/>
  <c r="BO278" i="9"/>
  <c r="BB6" i="7"/>
  <c r="BB280" i="7" s="1"/>
  <c r="BJ6" i="7"/>
  <c r="BJ280" i="7" s="1"/>
  <c r="AO6" i="7"/>
  <c r="AO280" i="7" s="1"/>
  <c r="AW6" i="7"/>
  <c r="AW280" i="7" s="1"/>
  <c r="BE6" i="7"/>
  <c r="BE280" i="7" s="1"/>
  <c r="AX6" i="7"/>
  <c r="AX280" i="7" s="1"/>
  <c r="BF6" i="7"/>
  <c r="BF280" i="7" s="1"/>
  <c r="AQ6" i="7"/>
  <c r="AQ280" i="7" s="1"/>
  <c r="AY6" i="7"/>
  <c r="AY280" i="7" s="1"/>
  <c r="BG6" i="7"/>
  <c r="BG280" i="7" s="1"/>
  <c r="AZ6" i="7"/>
  <c r="AZ280" i="7" s="1"/>
  <c r="BH6" i="7"/>
  <c r="BH280" i="7" s="1"/>
  <c r="AZ279" i="6"/>
  <c r="AY279" i="6"/>
  <c r="AX279" i="6"/>
  <c r="AW279" i="6"/>
  <c r="AV279" i="6"/>
  <c r="AU279" i="6"/>
  <c r="AT279" i="6"/>
  <c r="AS279" i="6"/>
  <c r="AR279" i="6"/>
  <c r="AQ279" i="6"/>
  <c r="AP279" i="6"/>
  <c r="AO279" i="6"/>
  <c r="AN279" i="6"/>
  <c r="AM279" i="6"/>
  <c r="AL279" i="6"/>
  <c r="AK279" i="6"/>
  <c r="AJ279" i="6"/>
  <c r="AI279" i="6"/>
  <c r="AH279" i="6"/>
  <c r="AG279" i="6"/>
  <c r="AF279" i="6"/>
  <c r="AE279" i="6"/>
  <c r="AD279" i="6"/>
  <c r="AC279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T6" i="6"/>
  <c r="AT280" i="6" s="1"/>
  <c r="AR6" i="6"/>
  <c r="AR280" i="6" s="1"/>
  <c r="AP6" i="6"/>
  <c r="AP280" i="6" s="1"/>
  <c r="AN6" i="6"/>
  <c r="AM6" i="6"/>
  <c r="AM280" i="6" s="1"/>
  <c r="AL6" i="6"/>
  <c r="AL280" i="6" s="1"/>
  <c r="AK6" i="6"/>
  <c r="AK280" i="6" s="1"/>
  <c r="AJ6" i="6"/>
  <c r="AJ280" i="6" s="1"/>
  <c r="AI6" i="6"/>
  <c r="AH6" i="6"/>
  <c r="AH280" i="6" s="1"/>
  <c r="AG6" i="6"/>
  <c r="AF6" i="6"/>
  <c r="AE6" i="6"/>
  <c r="AE280" i="6" s="1"/>
  <c r="AD6" i="6"/>
  <c r="AD280" i="6" s="1"/>
  <c r="AC6" i="6"/>
  <c r="AC280" i="6" s="1"/>
  <c r="AB6" i="6"/>
  <c r="AB280" i="6" s="1"/>
  <c r="AA6" i="6"/>
  <c r="Z6" i="6"/>
  <c r="Z280" i="6" s="1"/>
  <c r="Y6" i="6"/>
  <c r="X6" i="6"/>
  <c r="W6" i="6"/>
  <c r="W280" i="6" s="1"/>
  <c r="V6" i="6"/>
  <c r="V280" i="6" s="1"/>
  <c r="U6" i="6"/>
  <c r="U280" i="6" s="1"/>
  <c r="T6" i="6"/>
  <c r="T280" i="6" s="1"/>
  <c r="S6" i="6"/>
  <c r="R6" i="6"/>
  <c r="R280" i="6" s="1"/>
  <c r="Q6" i="6"/>
  <c r="P6" i="6"/>
  <c r="O6" i="6"/>
  <c r="O280" i="6" s="1"/>
  <c r="N6" i="6"/>
  <c r="N280" i="6" s="1"/>
  <c r="M6" i="6"/>
  <c r="M280" i="6" s="1"/>
  <c r="L6" i="6"/>
  <c r="L280" i="6" s="1"/>
  <c r="K6" i="6"/>
  <c r="J6" i="6"/>
  <c r="J280" i="6" s="1"/>
  <c r="I6" i="6"/>
  <c r="H6" i="6"/>
  <c r="G6" i="6"/>
  <c r="G280" i="6" s="1"/>
  <c r="F6" i="6"/>
  <c r="F280" i="6" s="1"/>
  <c r="E6" i="6"/>
  <c r="E280" i="6" s="1"/>
  <c r="AZ2" i="6"/>
  <c r="AY2" i="6"/>
  <c r="AX2" i="6"/>
  <c r="AW2" i="6"/>
  <c r="AV2" i="6"/>
  <c r="AU2" i="6"/>
  <c r="AU6" i="6" s="1"/>
  <c r="AS2" i="6"/>
  <c r="AQ2" i="6"/>
  <c r="AO2" i="6"/>
  <c r="AZ279" i="5"/>
  <c r="AY279" i="5"/>
  <c r="AX279" i="5"/>
  <c r="AW279" i="5"/>
  <c r="AV279" i="5"/>
  <c r="AU279" i="5"/>
  <c r="AT279" i="5"/>
  <c r="AS279" i="5"/>
  <c r="AR279" i="5"/>
  <c r="AQ279" i="5"/>
  <c r="AP279" i="5"/>
  <c r="AO279" i="5"/>
  <c r="AN279" i="5"/>
  <c r="AM279" i="5"/>
  <c r="AL279" i="5"/>
  <c r="AK279" i="5"/>
  <c r="AJ279" i="5"/>
  <c r="AI279" i="5"/>
  <c r="AH279" i="5"/>
  <c r="AG279" i="5"/>
  <c r="AF279" i="5"/>
  <c r="AE279" i="5"/>
  <c r="AD279" i="5"/>
  <c r="AC279" i="5"/>
  <c r="AB279" i="5"/>
  <c r="AA279" i="5"/>
  <c r="Z279" i="5"/>
  <c r="Y279" i="5"/>
  <c r="X279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T6" i="5"/>
  <c r="AT280" i="5" s="1"/>
  <c r="AR6" i="5"/>
  <c r="AR280" i="5" s="1"/>
  <c r="AP6" i="5"/>
  <c r="AP280" i="5" s="1"/>
  <c r="AN6" i="5"/>
  <c r="AN280" i="5" s="1"/>
  <c r="AM6" i="5"/>
  <c r="AM280" i="5" s="1"/>
  <c r="AL6" i="5"/>
  <c r="AL280" i="5" s="1"/>
  <c r="AK6" i="5"/>
  <c r="AK280" i="5" s="1"/>
  <c r="AJ6" i="5"/>
  <c r="AJ280" i="5" s="1"/>
  <c r="AI6" i="5"/>
  <c r="AI280" i="5" s="1"/>
  <c r="AH6" i="5"/>
  <c r="AH280" i="5" s="1"/>
  <c r="AG6" i="5"/>
  <c r="AG280" i="5" s="1"/>
  <c r="AF6" i="5"/>
  <c r="AF280" i="5" s="1"/>
  <c r="AE6" i="5"/>
  <c r="AE280" i="5" s="1"/>
  <c r="AD6" i="5"/>
  <c r="AD280" i="5" s="1"/>
  <c r="AC6" i="5"/>
  <c r="AC280" i="5" s="1"/>
  <c r="AB6" i="5"/>
  <c r="AB280" i="5" s="1"/>
  <c r="AA6" i="5"/>
  <c r="AA280" i="5" s="1"/>
  <c r="Z6" i="5"/>
  <c r="Z280" i="5" s="1"/>
  <c r="Y6" i="5"/>
  <c r="Y280" i="5" s="1"/>
  <c r="X6" i="5"/>
  <c r="X280" i="5" s="1"/>
  <c r="W6" i="5"/>
  <c r="W280" i="5" s="1"/>
  <c r="V6" i="5"/>
  <c r="V280" i="5" s="1"/>
  <c r="U6" i="5"/>
  <c r="U280" i="5" s="1"/>
  <c r="T6" i="5"/>
  <c r="T280" i="5" s="1"/>
  <c r="S6" i="5"/>
  <c r="S280" i="5" s="1"/>
  <c r="R6" i="5"/>
  <c r="R280" i="5" s="1"/>
  <c r="Q6" i="5"/>
  <c r="Q280" i="5" s="1"/>
  <c r="P6" i="5"/>
  <c r="P280" i="5" s="1"/>
  <c r="O6" i="5"/>
  <c r="O280" i="5" s="1"/>
  <c r="N6" i="5"/>
  <c r="N280" i="5" s="1"/>
  <c r="M6" i="5"/>
  <c r="M280" i="5" s="1"/>
  <c r="L6" i="5"/>
  <c r="L280" i="5" s="1"/>
  <c r="K6" i="5"/>
  <c r="K280" i="5" s="1"/>
  <c r="J6" i="5"/>
  <c r="J280" i="5" s="1"/>
  <c r="I6" i="5"/>
  <c r="I280" i="5" s="1"/>
  <c r="H6" i="5"/>
  <c r="H280" i="5" s="1"/>
  <c r="G6" i="5"/>
  <c r="G280" i="5" s="1"/>
  <c r="F6" i="5"/>
  <c r="F280" i="5" s="1"/>
  <c r="E6" i="5"/>
  <c r="E280" i="5" s="1"/>
  <c r="AZ2" i="5"/>
  <c r="AY2" i="5"/>
  <c r="AX2" i="5"/>
  <c r="AW2" i="5"/>
  <c r="AV2" i="5"/>
  <c r="AU2" i="5"/>
  <c r="AU6" i="5" s="1"/>
  <c r="AS2" i="5"/>
  <c r="AQ2" i="5"/>
  <c r="AO2" i="5"/>
  <c r="H280" i="6" l="1"/>
  <c r="P280" i="6"/>
  <c r="AF280" i="6"/>
  <c r="AN280" i="6"/>
  <c r="I280" i="6"/>
  <c r="Q280" i="6"/>
  <c r="Y280" i="6"/>
  <c r="AG280" i="6"/>
  <c r="X280" i="6"/>
  <c r="K280" i="6"/>
  <c r="S280" i="6"/>
  <c r="AA280" i="6"/>
  <c r="AI280" i="6"/>
  <c r="BO60" i="7"/>
  <c r="BW60" i="7"/>
  <c r="BQ60" i="7"/>
  <c r="BY60" i="7"/>
  <c r="BR60" i="7"/>
  <c r="BS60" i="7"/>
  <c r="BU60" i="7"/>
  <c r="BV60" i="7"/>
  <c r="BX60" i="7"/>
  <c r="BP60" i="7"/>
  <c r="BT60" i="7"/>
  <c r="BN60" i="7"/>
  <c r="BS16" i="7"/>
  <c r="BT16" i="7"/>
  <c r="BU16" i="7"/>
  <c r="BV16" i="7"/>
  <c r="BO16" i="7"/>
  <c r="BW16" i="7"/>
  <c r="BP16" i="7"/>
  <c r="BX16" i="7"/>
  <c r="BQ16" i="7"/>
  <c r="BY16" i="7"/>
  <c r="BR16" i="7"/>
  <c r="BN16" i="7"/>
  <c r="BP41" i="7"/>
  <c r="BX41" i="7"/>
  <c r="BQ41" i="7"/>
  <c r="BY41" i="7"/>
  <c r="BR41" i="7"/>
  <c r="BS41" i="7"/>
  <c r="BT41" i="7"/>
  <c r="BU41" i="7"/>
  <c r="BV41" i="7"/>
  <c r="BO41" i="7"/>
  <c r="BW41" i="7"/>
  <c r="BN41" i="7"/>
  <c r="BV31" i="7"/>
  <c r="BO31" i="7"/>
  <c r="BW31" i="7"/>
  <c r="BP31" i="7"/>
  <c r="BX31" i="7"/>
  <c r="BQ31" i="7"/>
  <c r="BY31" i="7"/>
  <c r="BR31" i="7"/>
  <c r="BS31" i="7"/>
  <c r="BT31" i="7"/>
  <c r="BU31" i="7"/>
  <c r="BN31" i="7"/>
  <c r="BT21" i="7"/>
  <c r="BU21" i="7"/>
  <c r="BV21" i="7"/>
  <c r="BO21" i="7"/>
  <c r="BW21" i="7"/>
  <c r="BP21" i="7"/>
  <c r="BX21" i="7"/>
  <c r="BQ21" i="7"/>
  <c r="BY21" i="7"/>
  <c r="BR21" i="7"/>
  <c r="BS21" i="7"/>
  <c r="BN21" i="7"/>
  <c r="BR11" i="7"/>
  <c r="BS11" i="7"/>
  <c r="BT11" i="7"/>
  <c r="BU11" i="7"/>
  <c r="BV11" i="7"/>
  <c r="BO11" i="7"/>
  <c r="BW11" i="7"/>
  <c r="BP11" i="7"/>
  <c r="BX11" i="7"/>
  <c r="BQ11" i="7"/>
  <c r="BY11" i="7"/>
  <c r="BN11" i="7"/>
  <c r="BR51" i="7"/>
  <c r="BT51" i="7"/>
  <c r="BU51" i="7"/>
  <c r="BV51" i="7"/>
  <c r="BO51" i="7"/>
  <c r="BW51" i="7"/>
  <c r="BP51" i="7"/>
  <c r="BX51" i="7"/>
  <c r="BQ51" i="7"/>
  <c r="BY51" i="7"/>
  <c r="BS51" i="7"/>
  <c r="BN51" i="7"/>
  <c r="BO36" i="7"/>
  <c r="BW36" i="7"/>
  <c r="BP36" i="7"/>
  <c r="BX36" i="7"/>
  <c r="BQ36" i="7"/>
  <c r="BY36" i="7"/>
  <c r="BR36" i="7"/>
  <c r="BS36" i="7"/>
  <c r="BT36" i="7"/>
  <c r="BU36" i="7"/>
  <c r="BV36" i="7"/>
  <c r="BN36" i="7"/>
  <c r="BR71" i="7"/>
  <c r="BS71" i="7"/>
  <c r="BT71" i="7"/>
  <c r="BU71" i="7"/>
  <c r="BV71" i="7"/>
  <c r="BO71" i="7"/>
  <c r="BW71" i="7"/>
  <c r="BP71" i="7"/>
  <c r="BX71" i="7"/>
  <c r="BQ71" i="7"/>
  <c r="BY71" i="7"/>
  <c r="BN71" i="7"/>
  <c r="BU26" i="7"/>
  <c r="BV26" i="7"/>
  <c r="BO26" i="7"/>
  <c r="BW26" i="7"/>
  <c r="BP26" i="7"/>
  <c r="BX26" i="7"/>
  <c r="BQ26" i="7"/>
  <c r="BY26" i="7"/>
  <c r="BR26" i="7"/>
  <c r="BS26" i="7"/>
  <c r="BT26" i="7"/>
  <c r="BN26" i="7"/>
  <c r="BA280" i="7"/>
  <c r="BM280" i="7" s="1"/>
  <c r="BM6" i="7"/>
  <c r="BY26" i="9"/>
  <c r="BQ26" i="9"/>
  <c r="BR286" i="12"/>
  <c r="BQ99" i="12"/>
  <c r="BO99" i="12"/>
  <c r="BY99" i="12"/>
  <c r="BW99" i="12"/>
  <c r="BP99" i="12"/>
  <c r="BR99" i="12"/>
  <c r="BS99" i="12"/>
  <c r="BV286" i="12"/>
  <c r="BW295" i="12" s="1"/>
  <c r="BT99" i="12"/>
  <c r="BT286" i="12"/>
  <c r="BP286" i="12"/>
  <c r="BU99" i="12"/>
  <c r="BN99" i="12"/>
  <c r="BY295" i="12"/>
  <c r="BM6" i="12"/>
  <c r="BT71" i="12"/>
  <c r="BV71" i="12"/>
  <c r="BR71" i="12"/>
  <c r="BX295" i="12"/>
  <c r="BP295" i="12"/>
  <c r="BO295" i="12"/>
  <c r="BS286" i="12"/>
  <c r="BS295" i="12" s="1"/>
  <c r="BT295" i="12"/>
  <c r="BN295" i="12"/>
  <c r="BU295" i="12"/>
  <c r="BR295" i="12"/>
  <c r="BW2" i="12"/>
  <c r="BO2" i="12"/>
  <c r="BX2" i="12"/>
  <c r="BV2" i="12"/>
  <c r="BN2" i="12"/>
  <c r="BU2" i="12"/>
  <c r="BT2" i="12"/>
  <c r="BS2" i="12"/>
  <c r="BR2" i="12"/>
  <c r="BY2" i="12"/>
  <c r="BQ2" i="12"/>
  <c r="BP2" i="12"/>
  <c r="BW26" i="12"/>
  <c r="BO26" i="12"/>
  <c r="BU26" i="12"/>
  <c r="BS26" i="12"/>
  <c r="BT26" i="12"/>
  <c r="BR26" i="12"/>
  <c r="BQ26" i="12"/>
  <c r="BP26" i="12"/>
  <c r="BN26" i="12"/>
  <c r="BY26" i="12"/>
  <c r="BV26" i="12"/>
  <c r="BX26" i="12"/>
  <c r="BY51" i="12"/>
  <c r="BQ51" i="12"/>
  <c r="BW51" i="12"/>
  <c r="BO51" i="12"/>
  <c r="BU51" i="12"/>
  <c r="BT51" i="12"/>
  <c r="BS51" i="12"/>
  <c r="BR51" i="12"/>
  <c r="BP51" i="12"/>
  <c r="BN51" i="12"/>
  <c r="BV51" i="12"/>
  <c r="BX51" i="12"/>
  <c r="BW21" i="12"/>
  <c r="BO21" i="12"/>
  <c r="BU21" i="12"/>
  <c r="BY21" i="12"/>
  <c r="BN21" i="12"/>
  <c r="BX21" i="12"/>
  <c r="BV21" i="12"/>
  <c r="BP21" i="12"/>
  <c r="BT21" i="12"/>
  <c r="BS21" i="12"/>
  <c r="BR21" i="12"/>
  <c r="BQ21" i="12"/>
  <c r="BY129" i="12"/>
  <c r="BQ129" i="12"/>
  <c r="BW129" i="12"/>
  <c r="BO129" i="12"/>
  <c r="BU129" i="12"/>
  <c r="BP129" i="12"/>
  <c r="BN129" i="12"/>
  <c r="BX129" i="12"/>
  <c r="BV129" i="12"/>
  <c r="BT129" i="12"/>
  <c r="BS129" i="12"/>
  <c r="BR129" i="12"/>
  <c r="BQ286" i="12"/>
  <c r="BQ295" i="12" s="1"/>
  <c r="BZ6" i="12"/>
  <c r="BU31" i="12"/>
  <c r="BS31" i="12"/>
  <c r="BY31" i="12"/>
  <c r="BQ31" i="12"/>
  <c r="BR31" i="12"/>
  <c r="BP31" i="12"/>
  <c r="BO31" i="12"/>
  <c r="BT31" i="12"/>
  <c r="BN31" i="12"/>
  <c r="BX31" i="12"/>
  <c r="BW31" i="12"/>
  <c r="BV31" i="12"/>
  <c r="BS6" i="12"/>
  <c r="BR6" i="12"/>
  <c r="BY6" i="12"/>
  <c r="BQ6" i="12"/>
  <c r="BX6" i="12"/>
  <c r="BP6" i="12"/>
  <c r="BW6" i="12"/>
  <c r="BO6" i="12"/>
  <c r="BV6" i="12"/>
  <c r="BN6" i="12"/>
  <c r="BT6" i="12"/>
  <c r="BU6" i="12"/>
  <c r="BW65" i="12"/>
  <c r="BO65" i="12"/>
  <c r="BU65" i="12"/>
  <c r="BS65" i="12"/>
  <c r="BY65" i="12"/>
  <c r="BQ65" i="12"/>
  <c r="BX65" i="12"/>
  <c r="BV65" i="12"/>
  <c r="BT65" i="12"/>
  <c r="BN65" i="12"/>
  <c r="BR65" i="12"/>
  <c r="BP65" i="12"/>
  <c r="BW60" i="12"/>
  <c r="BO60" i="12"/>
  <c r="BU60" i="12"/>
  <c r="BS60" i="12"/>
  <c r="BN60" i="12"/>
  <c r="BY60" i="12"/>
  <c r="BX60" i="12"/>
  <c r="BV60" i="12"/>
  <c r="BT60" i="12"/>
  <c r="BR60" i="12"/>
  <c r="BP60" i="12"/>
  <c r="BQ60" i="12"/>
  <c r="BY41" i="12"/>
  <c r="BQ41" i="12"/>
  <c r="BW41" i="12"/>
  <c r="BO41" i="12"/>
  <c r="BU41" i="12"/>
  <c r="BP41" i="12"/>
  <c r="BN41" i="12"/>
  <c r="BX41" i="12"/>
  <c r="BV41" i="12"/>
  <c r="BT41" i="12"/>
  <c r="BS41" i="12"/>
  <c r="BR41" i="12"/>
  <c r="BA280" i="12"/>
  <c r="BM280" i="12" s="1"/>
  <c r="BM6" i="11"/>
  <c r="BV11" i="11"/>
  <c r="BN11" i="11"/>
  <c r="BU11" i="11"/>
  <c r="BT11" i="11"/>
  <c r="BS11" i="11"/>
  <c r="BR11" i="11"/>
  <c r="BY11" i="11"/>
  <c r="BQ11" i="11"/>
  <c r="BW11" i="11"/>
  <c r="BO11" i="11"/>
  <c r="BP11" i="11"/>
  <c r="BX11" i="11"/>
  <c r="BM280" i="11"/>
  <c r="BR31" i="11"/>
  <c r="BY31" i="11"/>
  <c r="BQ31" i="11"/>
  <c r="BX31" i="11"/>
  <c r="BP31" i="11"/>
  <c r="BW31" i="11"/>
  <c r="BO31" i="11"/>
  <c r="BV31" i="11"/>
  <c r="BN31" i="11"/>
  <c r="BU31" i="11"/>
  <c r="BS31" i="11"/>
  <c r="BT31" i="11"/>
  <c r="BM280" i="9"/>
  <c r="BV279" i="9"/>
  <c r="BN279" i="9"/>
  <c r="BU279" i="9"/>
  <c r="BT279" i="9"/>
  <c r="BS279" i="9"/>
  <c r="BR279" i="9"/>
  <c r="BY279" i="9"/>
  <c r="BQ279" i="9"/>
  <c r="BW279" i="9"/>
  <c r="BO279" i="9"/>
  <c r="BX279" i="9"/>
  <c r="BP279" i="9"/>
  <c r="BW21" i="9"/>
  <c r="BO21" i="9"/>
  <c r="BU21" i="9"/>
  <c r="BS21" i="9"/>
  <c r="BR21" i="9"/>
  <c r="BX21" i="9"/>
  <c r="BP21" i="9"/>
  <c r="BY21" i="9"/>
  <c r="BV21" i="9"/>
  <c r="BT21" i="9"/>
  <c r="BQ21" i="9"/>
  <c r="BN21" i="9"/>
  <c r="BU31" i="9"/>
  <c r="BS31" i="9"/>
  <c r="BR31" i="9"/>
  <c r="BY31" i="9"/>
  <c r="BQ31" i="9"/>
  <c r="BX31" i="9"/>
  <c r="BP31" i="9"/>
  <c r="BV31" i="9"/>
  <c r="BN31" i="9"/>
  <c r="BO31" i="9"/>
  <c r="BT31" i="9"/>
  <c r="BW31" i="9"/>
  <c r="BU60" i="9"/>
  <c r="BX60" i="9"/>
  <c r="BP60" i="9"/>
  <c r="BW60" i="9"/>
  <c r="BV60" i="9"/>
  <c r="BT60" i="9"/>
  <c r="BS60" i="9"/>
  <c r="BR60" i="9"/>
  <c r="BQ60" i="9"/>
  <c r="BY60" i="9"/>
  <c r="BN60" i="9"/>
  <c r="BO60" i="9"/>
  <c r="BT99" i="9"/>
  <c r="BR99" i="9"/>
  <c r="BY99" i="9"/>
  <c r="BP99" i="9"/>
  <c r="BV99" i="9"/>
  <c r="BN99" i="9"/>
  <c r="BX99" i="9"/>
  <c r="BW99" i="9"/>
  <c r="BU99" i="9"/>
  <c r="BS99" i="9"/>
  <c r="BO99" i="9"/>
  <c r="BQ99" i="9"/>
  <c r="BT16" i="9"/>
  <c r="BR16" i="9"/>
  <c r="BX16" i="9"/>
  <c r="BP16" i="9"/>
  <c r="BW16" i="9"/>
  <c r="BO16" i="9"/>
  <c r="BU16" i="9"/>
  <c r="BY16" i="9"/>
  <c r="BV16" i="9"/>
  <c r="BS16" i="9"/>
  <c r="BN16" i="9"/>
  <c r="BQ16" i="9"/>
  <c r="BT2" i="9"/>
  <c r="BR2" i="9"/>
  <c r="BW2" i="9"/>
  <c r="BO2" i="9"/>
  <c r="BV2" i="9"/>
  <c r="BU2" i="9"/>
  <c r="BS2" i="9"/>
  <c r="BQ2" i="9"/>
  <c r="BP2" i="9"/>
  <c r="BX2" i="9"/>
  <c r="BN2" i="9"/>
  <c r="BY2" i="9"/>
  <c r="BU129" i="9"/>
  <c r="BR129" i="9"/>
  <c r="BY129" i="9"/>
  <c r="BQ129" i="9"/>
  <c r="BX129" i="9"/>
  <c r="BV129" i="9"/>
  <c r="BS129" i="9"/>
  <c r="BP129" i="9"/>
  <c r="BN129" i="9"/>
  <c r="BO129" i="9"/>
  <c r="BT129" i="9"/>
  <c r="BW129" i="9"/>
  <c r="BY11" i="9"/>
  <c r="BQ11" i="9"/>
  <c r="BW11" i="9"/>
  <c r="BO11" i="9"/>
  <c r="BU11" i="9"/>
  <c r="BT11" i="9"/>
  <c r="BR11" i="9"/>
  <c r="BX11" i="9"/>
  <c r="BV11" i="9"/>
  <c r="BS11" i="9"/>
  <c r="BN11" i="9"/>
  <c r="BP11" i="9"/>
  <c r="BM6" i="9"/>
  <c r="AV280" i="6"/>
  <c r="AU280" i="6"/>
  <c r="AV6" i="6"/>
  <c r="AO6" i="6"/>
  <c r="AO280" i="6" s="1"/>
  <c r="AW6" i="6"/>
  <c r="AW280" i="6" s="1"/>
  <c r="AX6" i="6"/>
  <c r="AX280" i="6" s="1"/>
  <c r="AQ6" i="6"/>
  <c r="AQ280" i="6" s="1"/>
  <c r="AY6" i="6"/>
  <c r="AY280" i="6" s="1"/>
  <c r="AZ6" i="6"/>
  <c r="AZ280" i="6" s="1"/>
  <c r="AS6" i="6"/>
  <c r="AS280" i="6" s="1"/>
  <c r="AV6" i="5"/>
  <c r="AV280" i="5" s="1"/>
  <c r="AU280" i="5"/>
  <c r="AO6" i="5"/>
  <c r="AO280" i="5" s="1"/>
  <c r="AW6" i="5"/>
  <c r="AW280" i="5" s="1"/>
  <c r="AX6" i="5"/>
  <c r="AX280" i="5" s="1"/>
  <c r="AQ6" i="5"/>
  <c r="AQ280" i="5" s="1"/>
  <c r="AY6" i="5"/>
  <c r="AY280" i="5" s="1"/>
  <c r="AZ6" i="5"/>
  <c r="AZ280" i="5" s="1"/>
  <c r="AS6" i="5"/>
  <c r="AS280" i="5" s="1"/>
  <c r="BQ6" i="7" l="1"/>
  <c r="BY6" i="7"/>
  <c r="BR6" i="7"/>
  <c r="BS6" i="7"/>
  <c r="BT6" i="7"/>
  <c r="BU6" i="7"/>
  <c r="BV6" i="7"/>
  <c r="BO6" i="7"/>
  <c r="BW6" i="7"/>
  <c r="BP6" i="7"/>
  <c r="BX6" i="7"/>
  <c r="BN6" i="7"/>
  <c r="BS280" i="7"/>
  <c r="BT280" i="7"/>
  <c r="BU280" i="7"/>
  <c r="BV280" i="7"/>
  <c r="BO280" i="7"/>
  <c r="BW280" i="7"/>
  <c r="BN280" i="7"/>
  <c r="BP280" i="7"/>
  <c r="BX280" i="7"/>
  <c r="BQ280" i="7"/>
  <c r="BY280" i="7"/>
  <c r="BR280" i="7"/>
  <c r="BV295" i="12"/>
  <c r="BZ280" i="12"/>
  <c r="BV296" i="12"/>
  <c r="BU296" i="12"/>
  <c r="BR280" i="12"/>
  <c r="BY280" i="12"/>
  <c r="BQ280" i="12"/>
  <c r="BX280" i="12"/>
  <c r="BP280" i="12"/>
  <c r="BW280" i="12"/>
  <c r="BO280" i="12"/>
  <c r="BV280" i="12"/>
  <c r="BN280" i="12"/>
  <c r="BU280" i="12"/>
  <c r="BT280" i="12"/>
  <c r="BS280" i="12"/>
  <c r="BY296" i="12"/>
  <c r="BU280" i="11"/>
  <c r="BT280" i="11"/>
  <c r="BS280" i="11"/>
  <c r="BR280" i="11"/>
  <c r="BY280" i="11"/>
  <c r="BQ280" i="11"/>
  <c r="BX280" i="11"/>
  <c r="BP280" i="11"/>
  <c r="BV280" i="11"/>
  <c r="BN280" i="11"/>
  <c r="BW280" i="11"/>
  <c r="BO280" i="11"/>
  <c r="BS6" i="11"/>
  <c r="BR6" i="11"/>
  <c r="BY6" i="11"/>
  <c r="BQ6" i="11"/>
  <c r="BX6" i="11"/>
  <c r="BP6" i="11"/>
  <c r="BW6" i="11"/>
  <c r="BO6" i="11"/>
  <c r="BV6" i="11"/>
  <c r="BN6" i="11"/>
  <c r="BT6" i="11"/>
  <c r="BU6" i="11"/>
  <c r="BU280" i="9"/>
  <c r="BT280" i="9"/>
  <c r="BS280" i="9"/>
  <c r="BR280" i="9"/>
  <c r="BY280" i="9"/>
  <c r="BQ280" i="9"/>
  <c r="BX280" i="9"/>
  <c r="BP280" i="9"/>
  <c r="BV280" i="9"/>
  <c r="BN280" i="9"/>
  <c r="BW280" i="9"/>
  <c r="BO280" i="9"/>
  <c r="BV6" i="9"/>
  <c r="BN6" i="9"/>
  <c r="BT6" i="9"/>
  <c r="BR6" i="9"/>
  <c r="BY6" i="9"/>
  <c r="BQ6" i="9"/>
  <c r="BW6" i="9"/>
  <c r="BO6" i="9"/>
  <c r="BX6" i="9"/>
  <c r="BU6" i="9"/>
  <c r="BS6" i="9"/>
  <c r="BP6" i="9"/>
  <c r="F12" i="4"/>
  <c r="F9" i="4"/>
  <c r="G10" i="4" s="1"/>
  <c r="F8" i="4"/>
  <c r="BY294" i="12" l="1"/>
  <c r="BS294" i="12"/>
  <c r="BT294" i="12"/>
  <c r="BP294" i="12"/>
  <c r="BN294" i="12"/>
  <c r="BN299" i="12" s="1"/>
  <c r="BO283" i="12" s="1"/>
  <c r="BO294" i="12"/>
  <c r="BS296" i="12"/>
  <c r="BT296" i="12"/>
  <c r="BX294" i="12"/>
  <c r="BW294" i="12"/>
  <c r="BU294" i="12"/>
  <c r="BV294" i="12"/>
  <c r="BQ294" i="12"/>
  <c r="BR294" i="12"/>
  <c r="BQ296" i="12"/>
  <c r="BR296" i="12"/>
  <c r="BP296" i="12"/>
  <c r="BO296" i="12"/>
  <c r="BN296" i="12"/>
  <c r="BW296" i="12"/>
  <c r="BX296" i="12"/>
  <c r="F10" i="4"/>
  <c r="H10" i="4"/>
  <c r="BO299" i="12" l="1"/>
  <c r="BP283" i="12" s="1"/>
  <c r="BP299" i="12" s="1"/>
  <c r="BQ283" i="12" s="1"/>
  <c r="BQ299" i="12" s="1"/>
  <c r="BR283" i="12" s="1"/>
  <c r="BR299" i="12" s="1"/>
  <c r="BS283" i="12" s="1"/>
  <c r="BS299" i="12" s="1"/>
  <c r="BT283" i="12" s="1"/>
  <c r="BT299" i="12" s="1"/>
  <c r="BU283" i="12" s="1"/>
  <c r="BU299" i="12" s="1"/>
  <c r="BV283" i="12" s="1"/>
  <c r="BV299" i="12" s="1"/>
  <c r="BW283" i="12" s="1"/>
  <c r="BW299" i="12" s="1"/>
  <c r="BX283" i="12" s="1"/>
  <c r="BX299" i="12" s="1"/>
  <c r="BY283" i="12" s="1"/>
  <c r="BY299" i="12" s="1"/>
  <c r="D42" i="1"/>
  <c r="B42" i="1"/>
  <c r="C43" i="1"/>
  <c r="B43" i="1"/>
  <c r="C38" i="1"/>
  <c r="D38" i="1"/>
  <c r="E38" i="1"/>
  <c r="B38" i="1"/>
  <c r="B40" i="1" s="1"/>
  <c r="C40" i="1"/>
  <c r="D40" i="1"/>
  <c r="E40" i="1"/>
  <c r="C35" i="1"/>
  <c r="D35" i="1"/>
  <c r="E35" i="1"/>
  <c r="B35" i="1"/>
  <c r="C30" i="1"/>
  <c r="D30" i="1"/>
  <c r="E30" i="1"/>
  <c r="B30" i="1"/>
  <c r="C8" i="1"/>
  <c r="D8" i="1"/>
  <c r="E8" i="1"/>
  <c r="B8" i="1"/>
  <c r="E47" i="1" l="1"/>
  <c r="D47" i="1"/>
  <c r="D48" i="1" s="1"/>
  <c r="C47" i="1"/>
  <c r="C48" i="1" s="1"/>
  <c r="B47" i="1"/>
  <c r="B48" i="1" s="1"/>
  <c r="E48" i="1"/>
</calcChain>
</file>

<file path=xl/comments1.xml><?xml version="1.0" encoding="utf-8"?>
<comments xmlns="http://schemas.openxmlformats.org/spreadsheetml/2006/main">
  <authors>
    <author>J. 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comments2.xml><?xml version="1.0" encoding="utf-8"?>
<comments xmlns="http://schemas.openxmlformats.org/spreadsheetml/2006/main">
  <authors>
    <author>J. 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comments3.xml><?xml version="1.0" encoding="utf-8"?>
<comments xmlns="http://schemas.openxmlformats.org/spreadsheetml/2006/main">
  <authors>
    <author>J. 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comments4.xml><?xml version="1.0" encoding="utf-8"?>
<comments xmlns="http://schemas.openxmlformats.org/spreadsheetml/2006/main">
  <authors>
    <author>J. Carlton Collins</author>
    <author>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M213" authorId="1" shapeId="0">
      <text>
        <r>
          <rPr>
            <b/>
            <sz val="9"/>
            <color indexed="81"/>
            <rFont val="Tahoma"/>
            <family val="2"/>
          </rPr>
          <t>Carlton Collins:</t>
        </r>
        <r>
          <rPr>
            <sz val="9"/>
            <color indexed="81"/>
            <rFont val="Tahoma"/>
            <family val="2"/>
          </rPr>
          <t xml:space="preserve">
This amount is based upon the current lease agreement signed on Nov. 4, 2017.
</t>
        </r>
      </text>
    </comment>
  </commentList>
</comments>
</file>

<file path=xl/comments5.xml><?xml version="1.0" encoding="utf-8"?>
<comments xmlns="http://schemas.openxmlformats.org/spreadsheetml/2006/main">
  <authors>
    <author>J. Carlton Collins</author>
    <author>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M191" authorId="1" shapeId="0">
      <text>
        <r>
          <rPr>
            <b/>
            <sz val="9"/>
            <color indexed="81"/>
            <rFont val="Tahoma"/>
            <family val="2"/>
          </rPr>
          <t>Carlton Collins:</t>
        </r>
        <r>
          <rPr>
            <sz val="9"/>
            <color indexed="81"/>
            <rFont val="Tahoma"/>
            <family val="2"/>
          </rPr>
          <t xml:space="preserve">
This amount is based upon 2017 actuals, inflated by the consumer price index.</t>
        </r>
      </text>
    </comment>
    <comment ref="BM213" authorId="1" shapeId="0">
      <text>
        <r>
          <rPr>
            <b/>
            <sz val="9"/>
            <color indexed="81"/>
            <rFont val="Tahoma"/>
            <family val="2"/>
          </rPr>
          <t>Carlton Collins:</t>
        </r>
        <r>
          <rPr>
            <sz val="9"/>
            <color indexed="81"/>
            <rFont val="Tahoma"/>
            <family val="2"/>
          </rPr>
          <t xml:space="preserve">
This amount is based upon the current lease agreement signed on Nov. 4, 2016.
</t>
        </r>
      </text>
    </comment>
  </commentList>
</comments>
</file>

<file path=xl/comments6.xml><?xml version="1.0" encoding="utf-8"?>
<comments xmlns="http://schemas.openxmlformats.org/spreadsheetml/2006/main">
  <authors>
    <author>J. Carlton Collins</author>
    <author>Carlton Collins</author>
  </authors>
  <commentList>
    <comment ref="D66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M191" authorId="1" shapeId="0">
      <text>
        <r>
          <rPr>
            <b/>
            <sz val="9"/>
            <color indexed="81"/>
            <rFont val="Tahoma"/>
            <family val="2"/>
          </rPr>
          <t>Carlton Collins:</t>
        </r>
        <r>
          <rPr>
            <sz val="9"/>
            <color indexed="81"/>
            <rFont val="Tahoma"/>
            <family val="2"/>
          </rPr>
          <t xml:space="preserve">
This amount is based upon 2016 actuals, inflated by the consumer price index.</t>
        </r>
      </text>
    </comment>
    <comment ref="BM213" authorId="1" shapeId="0">
      <text>
        <r>
          <rPr>
            <b/>
            <sz val="9"/>
            <color indexed="81"/>
            <rFont val="Tahoma"/>
            <family val="2"/>
          </rPr>
          <t>Carlton Collins:</t>
        </r>
        <r>
          <rPr>
            <sz val="9"/>
            <color indexed="81"/>
            <rFont val="Tahoma"/>
            <family val="2"/>
          </rPr>
          <t xml:space="preserve">
This amount is based upon the current lease agreement signed on Nov. 4, 2016.
</t>
        </r>
      </text>
    </comment>
  </commentList>
</comments>
</file>

<file path=xl/sharedStrings.xml><?xml version="1.0" encoding="utf-8"?>
<sst xmlns="http://schemas.openxmlformats.org/spreadsheetml/2006/main" count="4948" uniqueCount="646">
  <si>
    <t>2017</t>
  </si>
  <si>
    <t>2016</t>
  </si>
  <si>
    <t>2015</t>
  </si>
  <si>
    <t>2014</t>
  </si>
  <si>
    <t>2018</t>
  </si>
  <si>
    <t xml:space="preserve">    Contributions  </t>
  </si>
  <si>
    <t xml:space="preserve">    Insurance  </t>
  </si>
  <si>
    <t xml:space="preserve">    Miscellaneous  </t>
  </si>
  <si>
    <t xml:space="preserve">    Rent  </t>
  </si>
  <si>
    <t xml:space="preserve">      Federal</t>
  </si>
  <si>
    <t xml:space="preserve">      State</t>
  </si>
  <si>
    <t xml:space="preserve">      Telephone - 800 Line</t>
  </si>
  <si>
    <t xml:space="preserve">      Telephone - Cellular</t>
  </si>
  <si>
    <t xml:space="preserve">      Telephone - Other</t>
  </si>
  <si>
    <t xml:space="preserve">    Total Telephone  </t>
  </si>
  <si>
    <t xml:space="preserve">      Meals</t>
  </si>
  <si>
    <t xml:space="preserve">Net Ordinary Income      </t>
  </si>
  <si>
    <t xml:space="preserve">      </t>
  </si>
  <si>
    <t xml:space="preserve">    Sales</t>
  </si>
  <si>
    <t xml:space="preserve">    Consulting income  </t>
  </si>
  <si>
    <t xml:space="preserve">    Reimbursed expenses  </t>
  </si>
  <si>
    <t xml:space="preserve">    Other income  </t>
  </si>
  <si>
    <t xml:space="preserve">  Total income    </t>
  </si>
  <si>
    <t xml:space="preserve">  Expenses:</t>
  </si>
  <si>
    <t xml:space="preserve">  Income:</t>
  </si>
  <si>
    <t xml:space="preserve">    Automobile expense  </t>
  </si>
  <si>
    <t xml:space="preserve">    Bank service charges  </t>
  </si>
  <si>
    <t xml:space="preserve">    Conference registration fees  </t>
  </si>
  <si>
    <t xml:space="preserve">    Contract labor  </t>
  </si>
  <si>
    <t xml:space="preserve">    Dues and subscriptions  </t>
  </si>
  <si>
    <t xml:space="preserve">    Employee salaries</t>
  </si>
  <si>
    <t xml:space="preserve">    Hardware purchases  </t>
  </si>
  <si>
    <t xml:space="preserve">    Office supplies  </t>
  </si>
  <si>
    <t xml:space="preserve">    Online computer services  </t>
  </si>
  <si>
    <t xml:space="preserve">    Part-time employees</t>
  </si>
  <si>
    <t xml:space="preserve">    Postage and delivery  </t>
  </si>
  <si>
    <t xml:space="preserve">    Printing and reproduction  </t>
  </si>
  <si>
    <t xml:space="preserve">    Software purchases  </t>
  </si>
  <si>
    <t xml:space="preserve">    Taxes:</t>
  </si>
  <si>
    <t xml:space="preserve">    Total taxes  </t>
  </si>
  <si>
    <t xml:space="preserve">    Telephone:</t>
  </si>
  <si>
    <t xml:space="preserve">      Travel</t>
  </si>
  <si>
    <t xml:space="preserve">      Entertainment</t>
  </si>
  <si>
    <t xml:space="preserve">    Total travel &amp; entertainment  </t>
  </si>
  <si>
    <t xml:space="preserve">    Travel &amp; entertainment:</t>
  </si>
  <si>
    <t xml:space="preserve">  Total expenses    </t>
  </si>
  <si>
    <t xml:space="preserve">    Utilities:</t>
  </si>
  <si>
    <t xml:space="preserve">      Electricity</t>
  </si>
  <si>
    <t xml:space="preserve">      Gas</t>
  </si>
  <si>
    <t xml:space="preserve">      Water</t>
  </si>
  <si>
    <t xml:space="preserve">    Total utilities</t>
  </si>
  <si>
    <t>Lizzie Consulting, LLC</t>
  </si>
  <si>
    <t>2019</t>
  </si>
  <si>
    <t>2020</t>
  </si>
  <si>
    <t>SLOPE</t>
  </si>
  <si>
    <t>INTERCEPT</t>
  </si>
  <si>
    <t>Slope plus intercept times next X</t>
  </si>
  <si>
    <t>FORECAST</t>
  </si>
  <si>
    <t>Account</t>
  </si>
  <si>
    <t>Sort</t>
  </si>
  <si>
    <t>Category</t>
  </si>
  <si>
    <t>Description</t>
  </si>
  <si>
    <t>000-4100-01</t>
  </si>
  <si>
    <t xml:space="preserve">Sales </t>
  </si>
  <si>
    <t xml:space="preserve">Sales -  West  </t>
  </si>
  <si>
    <t>000-4100-02</t>
  </si>
  <si>
    <t xml:space="preserve">Sales -  Central  </t>
  </si>
  <si>
    <t>000-4100-03</t>
  </si>
  <si>
    <t xml:space="preserve">Sales -  East  </t>
  </si>
  <si>
    <t>000-4100-04</t>
  </si>
  <si>
    <t xml:space="preserve">Sales -  Canada  </t>
  </si>
  <si>
    <t>Sales  Total</t>
  </si>
  <si>
    <t>000-4120-01</t>
  </si>
  <si>
    <t xml:space="preserve">Service </t>
  </si>
  <si>
    <t xml:space="preserve">Service Plans - West  </t>
  </si>
  <si>
    <t>000-4120-02</t>
  </si>
  <si>
    <t xml:space="preserve">Service Plans - Central  </t>
  </si>
  <si>
    <t>000-4120-03</t>
  </si>
  <si>
    <t xml:space="preserve">Service Plans - East  </t>
  </si>
  <si>
    <t>000-4120-04</t>
  </si>
  <si>
    <t xml:space="preserve">Service Plans - Canada  </t>
  </si>
  <si>
    <t>Service  Total</t>
  </si>
  <si>
    <t>000-4130-01</t>
  </si>
  <si>
    <t xml:space="preserve">Installation </t>
  </si>
  <si>
    <t xml:space="preserve">Installation Charges - West  </t>
  </si>
  <si>
    <t>000-4130-02</t>
  </si>
  <si>
    <t xml:space="preserve">Installation Charges - Central  </t>
  </si>
  <si>
    <t>000-4130-03</t>
  </si>
  <si>
    <t xml:space="preserve">Installation Charges - East  </t>
  </si>
  <si>
    <t>000-4130-04</t>
  </si>
  <si>
    <t xml:space="preserve">Installation Charges - Canada  </t>
  </si>
  <si>
    <t>Installation  Total</t>
  </si>
  <si>
    <t>000-4140-01</t>
  </si>
  <si>
    <t xml:space="preserve">Repair </t>
  </si>
  <si>
    <t xml:space="preserve">Repair Charges - East  </t>
  </si>
  <si>
    <t>000-4140-02</t>
  </si>
  <si>
    <t xml:space="preserve">Repair Charges - Central  </t>
  </si>
  <si>
    <t>000-4140-03</t>
  </si>
  <si>
    <t>000-4140-04</t>
  </si>
  <si>
    <t xml:space="preserve">Repair Charges - Canada  </t>
  </si>
  <si>
    <t>Repair  Total</t>
  </si>
  <si>
    <t>000-4180-01</t>
  </si>
  <si>
    <t>Sales  Discounts</t>
  </si>
  <si>
    <t xml:space="preserve">Sales Discount - West  </t>
  </si>
  <si>
    <t>000-4180-02</t>
  </si>
  <si>
    <t xml:space="preserve">Sales Discount - Central  </t>
  </si>
  <si>
    <t>000-4180-03</t>
  </si>
  <si>
    <t xml:space="preserve">Sales Discount - East  </t>
  </si>
  <si>
    <t>000-4180-04</t>
  </si>
  <si>
    <t xml:space="preserve">Sales Discount - Canada  </t>
  </si>
  <si>
    <t>Sales  Discounts Total</t>
  </si>
  <si>
    <t>000-4183-01</t>
  </si>
  <si>
    <t>Trade  Discounts</t>
  </si>
  <si>
    <t xml:space="preserve">Trade Discount - West  </t>
  </si>
  <si>
    <t>000-4183-02</t>
  </si>
  <si>
    <t xml:space="preserve">Trade Discount - Central  </t>
  </si>
  <si>
    <t>000-4183-03</t>
  </si>
  <si>
    <t xml:space="preserve">Trade Discount - East  </t>
  </si>
  <si>
    <t>000-4183-04</t>
  </si>
  <si>
    <t xml:space="preserve">Trade Discount - Canada  </t>
  </si>
  <si>
    <t>Trade  Discounts Total</t>
  </si>
  <si>
    <t>000-4190-01</t>
  </si>
  <si>
    <t>Sales  Returns</t>
  </si>
  <si>
    <t xml:space="preserve">Sales Returns - West  </t>
  </si>
  <si>
    <t>000-4190-02</t>
  </si>
  <si>
    <t xml:space="preserve">Sales Returns - Central  </t>
  </si>
  <si>
    <t>000-4190-03</t>
  </si>
  <si>
    <t xml:space="preserve">Sales Returns - East  </t>
  </si>
  <si>
    <t>000-4190-04</t>
  </si>
  <si>
    <t xml:space="preserve">Sales Returns - Canada  </t>
  </si>
  <si>
    <t>Sales  Returns Total</t>
  </si>
  <si>
    <t>000-4520-01</t>
  </si>
  <si>
    <t>COGS</t>
  </si>
  <si>
    <t xml:space="preserve">COGS - West   </t>
  </si>
  <si>
    <t>000-4520-02</t>
  </si>
  <si>
    <t xml:space="preserve">COGS - Central   </t>
  </si>
  <si>
    <t>000-4520-03</t>
  </si>
  <si>
    <t xml:space="preserve">COGS - East   </t>
  </si>
  <si>
    <t>000-4520-04</t>
  </si>
  <si>
    <t xml:space="preserve">COGS - Canada   </t>
  </si>
  <si>
    <t>COGS Total</t>
  </si>
  <si>
    <t>000-4750-01</t>
  </si>
  <si>
    <t xml:space="preserve">Variance </t>
  </si>
  <si>
    <t xml:space="preserve">Variance - Material   </t>
  </si>
  <si>
    <t>000-4750-02</t>
  </si>
  <si>
    <t xml:space="preserve">Variance - Mat. Fixed OH </t>
  </si>
  <si>
    <t>000-4750-03</t>
  </si>
  <si>
    <t xml:space="preserve">Variance - Mat. Var. OH </t>
  </si>
  <si>
    <t>000-4750-04</t>
  </si>
  <si>
    <t xml:space="preserve">Variance - Labor   </t>
  </si>
  <si>
    <t>000-4750-05</t>
  </si>
  <si>
    <t xml:space="preserve">Variance - Labor Fixed OH </t>
  </si>
  <si>
    <t>000-4750-06</t>
  </si>
  <si>
    <t xml:space="preserve">Variance - Labor Var. OH </t>
  </si>
  <si>
    <t>000-4750-07</t>
  </si>
  <si>
    <t xml:space="preserve">Variance - Machine   </t>
  </si>
  <si>
    <t>000-4750-08</t>
  </si>
  <si>
    <t xml:space="preserve">Variance - Mach. Fixed OH </t>
  </si>
  <si>
    <t>000-4750-09</t>
  </si>
  <si>
    <t xml:space="preserve">Variance - Mach. Var OH </t>
  </si>
  <si>
    <t>Variance  Total</t>
  </si>
  <si>
    <t>000-4800-00</t>
  </si>
  <si>
    <t xml:space="preserve">Salaries </t>
  </si>
  <si>
    <t xml:space="preserve">Overhead     </t>
  </si>
  <si>
    <t>000-5100-00</t>
  </si>
  <si>
    <t xml:space="preserve">Salaries and Wages   </t>
  </si>
  <si>
    <t>000-5200-00</t>
  </si>
  <si>
    <t xml:space="preserve">CPP Expense    </t>
  </si>
  <si>
    <t>000-5210-00</t>
  </si>
  <si>
    <t xml:space="preserve">QPP Expense    </t>
  </si>
  <si>
    <t>000-5220-00</t>
  </si>
  <si>
    <t xml:space="preserve">UIC Expense    </t>
  </si>
  <si>
    <t>000-5300-00</t>
  </si>
  <si>
    <t xml:space="preserve">SUTA Tax Expense   </t>
  </si>
  <si>
    <t>000-5400-00</t>
  </si>
  <si>
    <t xml:space="preserve">FUTA Tax Expense   </t>
  </si>
  <si>
    <t>000-5500-00</t>
  </si>
  <si>
    <t xml:space="preserve">Workers Compensation Tax Expense  </t>
  </si>
  <si>
    <t>Salaries  Total</t>
  </si>
  <si>
    <t>000-6400-00</t>
  </si>
  <si>
    <t>Insurance</t>
  </si>
  <si>
    <t xml:space="preserve">Life Insurance - Administration  </t>
  </si>
  <si>
    <t>000-6410-00</t>
  </si>
  <si>
    <t xml:space="preserve">Vehicle Insurance    </t>
  </si>
  <si>
    <t>000-6420-00</t>
  </si>
  <si>
    <t xml:space="preserve">Liability Insurance    </t>
  </si>
  <si>
    <t>000-6430-00</t>
  </si>
  <si>
    <t xml:space="preserve">Casualty Insurance    </t>
  </si>
  <si>
    <t>Insurance Total</t>
  </si>
  <si>
    <t>000-6200-00</t>
  </si>
  <si>
    <t xml:space="preserve">Depreciation </t>
  </si>
  <si>
    <t>Depreciation Expense - Furniture &amp; Fixtures</t>
  </si>
  <si>
    <t>000-6210-00</t>
  </si>
  <si>
    <t xml:space="preserve">Depreciation Expense - Computer Equipment </t>
  </si>
  <si>
    <t>000-6220-00</t>
  </si>
  <si>
    <t>Depreciation Expense - Machinery &amp; Equipment</t>
  </si>
  <si>
    <t>000-6230-00</t>
  </si>
  <si>
    <t xml:space="preserve">Depreciation Expense - Fleet Vehicles </t>
  </si>
  <si>
    <t>000-6300-00</t>
  </si>
  <si>
    <t xml:space="preserve">Amortization - Software   </t>
  </si>
  <si>
    <t>Depreciation  Total</t>
  </si>
  <si>
    <t>000-6170-04</t>
  </si>
  <si>
    <t xml:space="preserve">Repairs </t>
  </si>
  <si>
    <t xml:space="preserve">Repairs &amp; Maintenance Expense-Staff  </t>
  </si>
  <si>
    <t>000-6170-05</t>
  </si>
  <si>
    <t xml:space="preserve">Repairs &amp; Maintenance Expense-Line  </t>
  </si>
  <si>
    <t>Repairs  Total</t>
  </si>
  <si>
    <t>500-9030-00</t>
  </si>
  <si>
    <t>Purchases</t>
  </si>
  <si>
    <t xml:space="preserve">Fixed Assets- Computer Cabinets  </t>
  </si>
  <si>
    <t>600-5100-00</t>
  </si>
  <si>
    <t xml:space="preserve">Salaries and Wages - Purchasing/Receiving </t>
  </si>
  <si>
    <t>600-5110-00</t>
  </si>
  <si>
    <t xml:space="preserve">Overtime Pay - Purchasing/Receiving  </t>
  </si>
  <si>
    <t>600-5120-00</t>
  </si>
  <si>
    <t xml:space="preserve">Bonuses - Purchasing/Receiving   </t>
  </si>
  <si>
    <t>600-5140-00</t>
  </si>
  <si>
    <t xml:space="preserve">Profit Sharing - Purchasing/Receiving  </t>
  </si>
  <si>
    <t>600-5150-00</t>
  </si>
  <si>
    <t xml:space="preserve">Employee Benefits - Purchasing/Receiving  </t>
  </si>
  <si>
    <t>600-5160-00</t>
  </si>
  <si>
    <t xml:space="preserve">Health Insurance Expense - Purchasing/Receiving </t>
  </si>
  <si>
    <t>600-5170-00</t>
  </si>
  <si>
    <t xml:space="preserve">Payroll Taxes - Purchasing/Receiving  </t>
  </si>
  <si>
    <t>600-6100-00</t>
  </si>
  <si>
    <t xml:space="preserve">Training - Purchasing/Receiving   </t>
  </si>
  <si>
    <t>600-6120-00</t>
  </si>
  <si>
    <t xml:space="preserve">Supplies/Rental - Purchasing/Receiving   </t>
  </si>
  <si>
    <t>600-6130-00</t>
  </si>
  <si>
    <t xml:space="preserve">Supplies/Hardware - Purchasing/Receiving   </t>
  </si>
  <si>
    <t>600-6140-00</t>
  </si>
  <si>
    <t xml:space="preserve">Supplies/Software - Purchases/Receiving   </t>
  </si>
  <si>
    <t>600-6150-00</t>
  </si>
  <si>
    <t xml:space="preserve">Supplies-Allocated - Purchases/Receiving   </t>
  </si>
  <si>
    <t>600-6160-00</t>
  </si>
  <si>
    <t xml:space="preserve">Dues &amp; Subscriptions - Purchasing/Receiving </t>
  </si>
  <si>
    <t>600-6170-00</t>
  </si>
  <si>
    <t xml:space="preserve">Repairs &amp; Maintenance - Purchasing/Receiving </t>
  </si>
  <si>
    <t>600-6180-00</t>
  </si>
  <si>
    <t xml:space="preserve">Rent Expense - Purchasing/Receiving  </t>
  </si>
  <si>
    <t>600-6190-00</t>
  </si>
  <si>
    <t xml:space="preserve">Utilities Expense - Purchasing/Receiving  </t>
  </si>
  <si>
    <t>600-6500-00</t>
  </si>
  <si>
    <t xml:space="preserve">Postage/Freight - Purchasing/Receiving   </t>
  </si>
  <si>
    <t>600-6510-00</t>
  </si>
  <si>
    <t xml:space="preserve">Telephone - Purchasing/Receiving   </t>
  </si>
  <si>
    <t>600-6520-00</t>
  </si>
  <si>
    <t xml:space="preserve">Travel - Purchasing/Receiving   </t>
  </si>
  <si>
    <t>600-6530-00</t>
  </si>
  <si>
    <t xml:space="preserve">Meals/Entertainment - Purchasing/Receiving   </t>
  </si>
  <si>
    <t>600-9010-00</t>
  </si>
  <si>
    <t xml:space="preserve">Square Footage-Purchasing/Receiving    </t>
  </si>
  <si>
    <t>600-9020-00</t>
  </si>
  <si>
    <t xml:space="preserve">Employee Count-Purchases/Receiving    </t>
  </si>
  <si>
    <t>600-9030-00</t>
  </si>
  <si>
    <t xml:space="preserve">Fixed Assets-Computer Cabinets   </t>
  </si>
  <si>
    <t>Purchases Total</t>
  </si>
  <si>
    <t>500-5100-00</t>
  </si>
  <si>
    <t>Training</t>
  </si>
  <si>
    <t>Salaries and Wages - Consulting/Training US</t>
  </si>
  <si>
    <t>500-5101-00</t>
  </si>
  <si>
    <t>Salaries and Wages - Consulting/Training Canada</t>
  </si>
  <si>
    <t>500-5110-00</t>
  </si>
  <si>
    <t xml:space="preserve">Overtime Pay - Consulting/Training US </t>
  </si>
  <si>
    <t>500-5111-00</t>
  </si>
  <si>
    <t xml:space="preserve">Overtime Pay - Consulting/Training Canada </t>
  </si>
  <si>
    <t>500-5120-00</t>
  </si>
  <si>
    <t xml:space="preserve">Bonuses - Consulting/Training US  </t>
  </si>
  <si>
    <t>500-5121-00</t>
  </si>
  <si>
    <t xml:space="preserve">Bonuses - Consulting/Training Canada  </t>
  </si>
  <si>
    <t>500-5130-00</t>
  </si>
  <si>
    <t xml:space="preserve">Commissions - Consulting/Training US  </t>
  </si>
  <si>
    <t>500-5131-00</t>
  </si>
  <si>
    <t xml:space="preserve">Commissions - Consulting/Training Canada  </t>
  </si>
  <si>
    <t>500-5140-00</t>
  </si>
  <si>
    <t xml:space="preserve">Profit Sharing - Consulting/Training US </t>
  </si>
  <si>
    <t>500-5141-00</t>
  </si>
  <si>
    <t xml:space="preserve">Profit Sharing - Consulting/Training Canada </t>
  </si>
  <si>
    <t>500-5150-00</t>
  </si>
  <si>
    <t xml:space="preserve">Employee Benefits - Consulting/Training  </t>
  </si>
  <si>
    <t>500-5160-00</t>
  </si>
  <si>
    <t xml:space="preserve">Health Insurance Expense - Consulting/Training </t>
  </si>
  <si>
    <t>500-5170-00</t>
  </si>
  <si>
    <t xml:space="preserve">Payroll Taxes - Consulting/Training  </t>
  </si>
  <si>
    <t>500-5600-00</t>
  </si>
  <si>
    <t xml:space="preserve">Contract Services - Consulting/Training  </t>
  </si>
  <si>
    <t>500-6100-00</t>
  </si>
  <si>
    <t xml:space="preserve">Training - Consulting/Training   </t>
  </si>
  <si>
    <t>500-6120-00</t>
  </si>
  <si>
    <t xml:space="preserve">Supplies/Rental - Consulting/Training   </t>
  </si>
  <si>
    <t>500-6130-00</t>
  </si>
  <si>
    <t xml:space="preserve">Supplies/Hardware - Consulting/Training   </t>
  </si>
  <si>
    <t>500-6140-00</t>
  </si>
  <si>
    <t xml:space="preserve">Supplies/Software - Consulting/Training   </t>
  </si>
  <si>
    <t>500-6150-00</t>
  </si>
  <si>
    <t xml:space="preserve">Supplies-Allocated - Consulting/Training   </t>
  </si>
  <si>
    <t>500-6160-00</t>
  </si>
  <si>
    <t xml:space="preserve">Dues &amp; Subscriptions - Consulting/Training </t>
  </si>
  <si>
    <t>500-6170-00</t>
  </si>
  <si>
    <t xml:space="preserve">Repairs &amp; Maintenance - Consulting/Training </t>
  </si>
  <si>
    <t>500-6180-00</t>
  </si>
  <si>
    <t xml:space="preserve">Rent Expense - Consulting/Training  </t>
  </si>
  <si>
    <t>500-6190-00</t>
  </si>
  <si>
    <t xml:space="preserve">Utilities Expense - Consulting/Training  </t>
  </si>
  <si>
    <t>500-6500-00</t>
  </si>
  <si>
    <t xml:space="preserve">Postage/Freight - Consulting/Training   </t>
  </si>
  <si>
    <t>500-6510-00</t>
  </si>
  <si>
    <t xml:space="preserve">Telephone - Consulting/Training   </t>
  </si>
  <si>
    <t>500-6520-00</t>
  </si>
  <si>
    <t xml:space="preserve">Travel - Consulting/Training   </t>
  </si>
  <si>
    <t>500-6530-00</t>
  </si>
  <si>
    <t xml:space="preserve">Meals/Entertainment - Consulting/Training   </t>
  </si>
  <si>
    <t>500-9010-00</t>
  </si>
  <si>
    <t xml:space="preserve">Square Footage-Consulting/Training    </t>
  </si>
  <si>
    <t>500-9020-00</t>
  </si>
  <si>
    <t xml:space="preserve">Employee Count-Consulting/Training    </t>
  </si>
  <si>
    <t>Training Total</t>
  </si>
  <si>
    <t>000-4600-00</t>
  </si>
  <si>
    <t>Expenses</t>
  </si>
  <si>
    <t xml:space="preserve">Purchases Discounts Taken   </t>
  </si>
  <si>
    <t>000-4601-00</t>
  </si>
  <si>
    <t xml:space="preserve">Purchases Trade Discounts   </t>
  </si>
  <si>
    <t>000-4700-00</t>
  </si>
  <si>
    <t xml:space="preserve">Shrinkage and Waste   </t>
  </si>
  <si>
    <t>000-4710-00</t>
  </si>
  <si>
    <t xml:space="preserve">Freight and Handling   </t>
  </si>
  <si>
    <t>000-4720-00</t>
  </si>
  <si>
    <t xml:space="preserve">International Freight and Handling  </t>
  </si>
  <si>
    <t>000-4730-00</t>
  </si>
  <si>
    <t xml:space="preserve">Purchase Price Variance - Unrealized </t>
  </si>
  <si>
    <t>000-4731-00</t>
  </si>
  <si>
    <t xml:space="preserve">Withholding offset    </t>
  </si>
  <si>
    <t>000-4740-00</t>
  </si>
  <si>
    <t xml:space="preserve">Assembly Variance    </t>
  </si>
  <si>
    <t>000-5615-00</t>
  </si>
  <si>
    <t xml:space="preserve">Floor Stock Expense   </t>
  </si>
  <si>
    <t>000-5700-00</t>
  </si>
  <si>
    <t xml:space="preserve">Non-Inventoried Purchase Item   </t>
  </si>
  <si>
    <t>000-6500-04</t>
  </si>
  <si>
    <t xml:space="preserve">Postage/Freight Expense-Staff    </t>
  </si>
  <si>
    <t>000-6500-05</t>
  </si>
  <si>
    <t xml:space="preserve">Postage/Freight Expense-Line    </t>
  </si>
  <si>
    <t>000-6600-00</t>
  </si>
  <si>
    <t xml:space="preserve">Bank Fees    </t>
  </si>
  <si>
    <t>000-6610-00</t>
  </si>
  <si>
    <t xml:space="preserve">Advertising Expense    </t>
  </si>
  <si>
    <t>000-6620-00</t>
  </si>
  <si>
    <t xml:space="preserve">Direct Mail Advertising Expense  </t>
  </si>
  <si>
    <t>000-6630-00</t>
  </si>
  <si>
    <t xml:space="preserve">IL State Sales Tax Expense </t>
  </si>
  <si>
    <t>000-6635-00</t>
  </si>
  <si>
    <t xml:space="preserve">Import Tax Expense   </t>
  </si>
  <si>
    <t>000-6640-00</t>
  </si>
  <si>
    <t xml:space="preserve">Chicago City Sales Tax Expense </t>
  </si>
  <si>
    <t>000-6700-00</t>
  </si>
  <si>
    <t xml:space="preserve">Bad Debts Expense   </t>
  </si>
  <si>
    <t>000-6701-00</t>
  </si>
  <si>
    <t xml:space="preserve">Write-Off Expense    </t>
  </si>
  <si>
    <t>000-6710-00</t>
  </si>
  <si>
    <t xml:space="preserve">Collection Costs    </t>
  </si>
  <si>
    <t>000-6720-00</t>
  </si>
  <si>
    <t xml:space="preserve">Legal Fees    </t>
  </si>
  <si>
    <t>000-6730-00</t>
  </si>
  <si>
    <t xml:space="preserve">Accounting Fees    </t>
  </si>
  <si>
    <t>000-6740-00</t>
  </si>
  <si>
    <t xml:space="preserve">Fines &amp; Penalties   </t>
  </si>
  <si>
    <t>000-6750-00</t>
  </si>
  <si>
    <t xml:space="preserve">Licenses &amp; Fees   </t>
  </si>
  <si>
    <t>000-6760-00</t>
  </si>
  <si>
    <t xml:space="preserve">Recruiting &amp; Moving Expense  </t>
  </si>
  <si>
    <t>000-6770-00</t>
  </si>
  <si>
    <t xml:space="preserve">Company Meetings    </t>
  </si>
  <si>
    <t>000-6780-00</t>
  </si>
  <si>
    <t xml:space="preserve">Miscellaneous Expense    </t>
  </si>
  <si>
    <t>000-6790-00</t>
  </si>
  <si>
    <t xml:space="preserve">Warranty Expense    </t>
  </si>
  <si>
    <t>000-6800-01</t>
  </si>
  <si>
    <t xml:space="preserve">Project Expenses    </t>
  </si>
  <si>
    <t>000-6900-00</t>
  </si>
  <si>
    <t xml:space="preserve">Project Losses    </t>
  </si>
  <si>
    <t>000-7010-00</t>
  </si>
  <si>
    <t xml:space="preserve">Finance Charge Income   </t>
  </si>
  <si>
    <t>000-7020-00</t>
  </si>
  <si>
    <t xml:space="preserve">Interest Income    </t>
  </si>
  <si>
    <t>000-7040-00</t>
  </si>
  <si>
    <t xml:space="preserve">Miscellaneous Income    </t>
  </si>
  <si>
    <t>000-7041-00</t>
  </si>
  <si>
    <t xml:space="preserve">Freight Income    </t>
  </si>
  <si>
    <t>000-8010-00</t>
  </si>
  <si>
    <t xml:space="preserve">Finance Charge Expense   </t>
  </si>
  <si>
    <t>000-8020-00</t>
  </si>
  <si>
    <t xml:space="preserve">Interest Expense    </t>
  </si>
  <si>
    <t>000-8030-00</t>
  </si>
  <si>
    <t xml:space="preserve">Gain or Loss on  Sale of Assets </t>
  </si>
  <si>
    <t>000-8100-00</t>
  </si>
  <si>
    <t xml:space="preserve">Federal Income Taxes   </t>
  </si>
  <si>
    <t>000-8110-00</t>
  </si>
  <si>
    <t xml:space="preserve">State Income Taxes   </t>
  </si>
  <si>
    <t>000-8410-00</t>
  </si>
  <si>
    <t xml:space="preserve">Billings in Excess of Earnings </t>
  </si>
  <si>
    <t>000-8510-00</t>
  </si>
  <si>
    <t xml:space="preserve">Earnings in Excess of Billings </t>
  </si>
  <si>
    <t>000-8610-00</t>
  </si>
  <si>
    <t xml:space="preserve">Project Deferred Revenue   </t>
  </si>
  <si>
    <t>000-8710-00</t>
  </si>
  <si>
    <t xml:space="preserve">Retentions Account Receivable   </t>
  </si>
  <si>
    <t>000-9040-00</t>
  </si>
  <si>
    <t xml:space="preserve">Number of Telephone Installations  </t>
  </si>
  <si>
    <t>100-5100-00</t>
  </si>
  <si>
    <t xml:space="preserve">Salaries and Wages - Administration </t>
  </si>
  <si>
    <t>100-5110-00</t>
  </si>
  <si>
    <t xml:space="preserve">Overtime Pay - Administration  </t>
  </si>
  <si>
    <t>100-5120-00</t>
  </si>
  <si>
    <t xml:space="preserve">Bonuses - Administration   </t>
  </si>
  <si>
    <t>100-5140-00</t>
  </si>
  <si>
    <t xml:space="preserve">Profit Sharing - Administration  </t>
  </si>
  <si>
    <t>100-5150-00</t>
  </si>
  <si>
    <t xml:space="preserve">Employee Benefits - Administration  </t>
  </si>
  <si>
    <t>100-5160-00</t>
  </si>
  <si>
    <t xml:space="preserve">Health Insurance Expense - Administration </t>
  </si>
  <si>
    <t>100-5170-00</t>
  </si>
  <si>
    <t xml:space="preserve">Payroll Taxes - Administration  </t>
  </si>
  <si>
    <t>100-6100-00</t>
  </si>
  <si>
    <t xml:space="preserve">Training - Administration   </t>
  </si>
  <si>
    <t>100-6110-00</t>
  </si>
  <si>
    <t xml:space="preserve">Company Car - Administration  </t>
  </si>
  <si>
    <t>100-6120-00</t>
  </si>
  <si>
    <t xml:space="preserve">Supplies/Rental - Administration   </t>
  </si>
  <si>
    <t>100-6130-00</t>
  </si>
  <si>
    <t xml:space="preserve">Supplies/Hardware - Administration   </t>
  </si>
  <si>
    <t>100-6140-00</t>
  </si>
  <si>
    <t xml:space="preserve">Supplies/Software - Administation   </t>
  </si>
  <si>
    <t>100-6150-00</t>
  </si>
  <si>
    <t xml:space="preserve">Supplies-Allocated - Administration   </t>
  </si>
  <si>
    <t>100-6160-00</t>
  </si>
  <si>
    <t xml:space="preserve">Dues &amp; Subscriptions - Administration </t>
  </si>
  <si>
    <t>100-6170-00</t>
  </si>
  <si>
    <t xml:space="preserve">Repairs &amp; Maintenance - Administration </t>
  </si>
  <si>
    <t>100-6180-00</t>
  </si>
  <si>
    <t xml:space="preserve">Rent Expense - Administration  </t>
  </si>
  <si>
    <t>100-6190-00</t>
  </si>
  <si>
    <t xml:space="preserve">Utilities Expense - Administration  </t>
  </si>
  <si>
    <t>100-6500-00</t>
  </si>
  <si>
    <t xml:space="preserve">Postage/Freight - Administration   </t>
  </si>
  <si>
    <t>100-6510-00</t>
  </si>
  <si>
    <t xml:space="preserve">Telephone - Administration   </t>
  </si>
  <si>
    <t>100-6520-00</t>
  </si>
  <si>
    <t xml:space="preserve">Travel - Administration   </t>
  </si>
  <si>
    <t>100-6530-00</t>
  </si>
  <si>
    <t xml:space="preserve">Meals/Entertainment - Administration   </t>
  </si>
  <si>
    <t>100-9010-00</t>
  </si>
  <si>
    <t xml:space="preserve">Square Footage-Administration    </t>
  </si>
  <si>
    <t>100-9020-00</t>
  </si>
  <si>
    <t xml:space="preserve">Employee Count-Administration    </t>
  </si>
  <si>
    <t>100-9030-00</t>
  </si>
  <si>
    <t>200-5100-00</t>
  </si>
  <si>
    <t xml:space="preserve">Salaries and Wages - Accounting </t>
  </si>
  <si>
    <t>200-5110-00</t>
  </si>
  <si>
    <t xml:space="preserve">Overtime Pay - Accounting  </t>
  </si>
  <si>
    <t>200-5120-00</t>
  </si>
  <si>
    <t xml:space="preserve">Bonuses - Accounting   </t>
  </si>
  <si>
    <t>200-5140-00</t>
  </si>
  <si>
    <t xml:space="preserve">Profit Sharing - Accounting  </t>
  </si>
  <si>
    <t>200-5150-00</t>
  </si>
  <si>
    <t xml:space="preserve">Employee Benefits - Accounting  </t>
  </si>
  <si>
    <t>200-5160-00</t>
  </si>
  <si>
    <t xml:space="preserve">Health Insurance Expense - Accounting </t>
  </si>
  <si>
    <t>200-5170-00</t>
  </si>
  <si>
    <t xml:space="preserve">Payroll Taxes - Accounting  </t>
  </si>
  <si>
    <t>200-6100-00</t>
  </si>
  <si>
    <t xml:space="preserve">Training - Accounting   </t>
  </si>
  <si>
    <t>200-6120-00</t>
  </si>
  <si>
    <t xml:space="preserve">Supplies/Rental - Accounting   </t>
  </si>
  <si>
    <t>200-6130-00</t>
  </si>
  <si>
    <t xml:space="preserve">Supplies/Hardware - Accounting   </t>
  </si>
  <si>
    <t>200-6140-00</t>
  </si>
  <si>
    <t xml:space="preserve">Supplies/Software - Accounting   </t>
  </si>
  <si>
    <t>200-6150-00</t>
  </si>
  <si>
    <t xml:space="preserve">Supplies-Allocated - Accounting   </t>
  </si>
  <si>
    <t>200-6160-00</t>
  </si>
  <si>
    <t xml:space="preserve">Dues &amp; Subscriptions - Accounting </t>
  </si>
  <si>
    <t>200-6170-00</t>
  </si>
  <si>
    <t xml:space="preserve">Repairs &amp; Maintenance - Accounting </t>
  </si>
  <si>
    <t>200-6180-00</t>
  </si>
  <si>
    <t xml:space="preserve">Rent Expense - Accounting  </t>
  </si>
  <si>
    <t>200-6190-00</t>
  </si>
  <si>
    <t xml:space="preserve">Utilities Expense - Accounting  </t>
  </si>
  <si>
    <t>200-6500-00</t>
  </si>
  <si>
    <t xml:space="preserve">Postage/Freight - Accounting   </t>
  </si>
  <si>
    <t>200-6510-00</t>
  </si>
  <si>
    <t xml:space="preserve">Telephone - Accounting   </t>
  </si>
  <si>
    <t>200-6520-00</t>
  </si>
  <si>
    <t xml:space="preserve">Travel - Accounting   </t>
  </si>
  <si>
    <t>200-6530-00</t>
  </si>
  <si>
    <t xml:space="preserve">Meals/Entertainment - Accounting   </t>
  </si>
  <si>
    <t>200-9010-00</t>
  </si>
  <si>
    <t xml:space="preserve">Square Footage-Accounting    </t>
  </si>
  <si>
    <t>200-9020-00</t>
  </si>
  <si>
    <t xml:space="preserve">Employee Count-Accounting    </t>
  </si>
  <si>
    <t>200-9030-00</t>
  </si>
  <si>
    <t>300-5100-00</t>
  </si>
  <si>
    <t xml:space="preserve">Salaries and Wages - Sales </t>
  </si>
  <si>
    <t>300-5110-00</t>
  </si>
  <si>
    <t xml:space="preserve">Overtime Pay - Sales  </t>
  </si>
  <si>
    <t>300-5120-00</t>
  </si>
  <si>
    <t xml:space="preserve">Bonuses - Sales   </t>
  </si>
  <si>
    <t>300-5130-00</t>
  </si>
  <si>
    <t xml:space="preserve">Commissions - Sales   </t>
  </si>
  <si>
    <t>300-5140-00</t>
  </si>
  <si>
    <t xml:space="preserve">Profit Sharing - Sales  </t>
  </si>
  <si>
    <t>300-5150-00</t>
  </si>
  <si>
    <t xml:space="preserve">Employee Benefits - Sales  </t>
  </si>
  <si>
    <t>300-5160-00</t>
  </si>
  <si>
    <t xml:space="preserve">Health Insurance Expense - Sales </t>
  </si>
  <si>
    <t>300-5170-00</t>
  </si>
  <si>
    <t xml:space="preserve">Payroll Taxes - Sales  </t>
  </si>
  <si>
    <t>300-6100-00</t>
  </si>
  <si>
    <t xml:space="preserve">Training - Sales   </t>
  </si>
  <si>
    <t>300-6120-00</t>
  </si>
  <si>
    <t xml:space="preserve">Supplies/Rental - Sales   </t>
  </si>
  <si>
    <t>300-6130-00</t>
  </si>
  <si>
    <t xml:space="preserve">Supplies/Hardware - Sales   </t>
  </si>
  <si>
    <t>300-6140-00</t>
  </si>
  <si>
    <t xml:space="preserve">Supplies/Software - Sales   </t>
  </si>
  <si>
    <t>300-6150-00</t>
  </si>
  <si>
    <t xml:space="preserve">Supplies-Allocated - Sales   </t>
  </si>
  <si>
    <t>300-6160-00</t>
  </si>
  <si>
    <t xml:space="preserve">Dues &amp; Subscriptions - Sales </t>
  </si>
  <si>
    <t>300-6170-00</t>
  </si>
  <si>
    <t xml:space="preserve">Repairs &amp; Maintenance - Sales </t>
  </si>
  <si>
    <t>300-6180-00</t>
  </si>
  <si>
    <t xml:space="preserve">Rent Expense - Sales  </t>
  </si>
  <si>
    <t>300-6190-00</t>
  </si>
  <si>
    <t xml:space="preserve">Utilities Expense - Sales  </t>
  </si>
  <si>
    <t>300-6500-00</t>
  </si>
  <si>
    <t xml:space="preserve">Postage/Freight - Sales   </t>
  </si>
  <si>
    <t>300-6510-00</t>
  </si>
  <si>
    <t xml:space="preserve">Telephone - Sales   </t>
  </si>
  <si>
    <t>300-6520-00</t>
  </si>
  <si>
    <t xml:space="preserve">Travel - Sales   </t>
  </si>
  <si>
    <t>300-6530-00</t>
  </si>
  <si>
    <t xml:space="preserve">Meals/Entertainment - Sales   </t>
  </si>
  <si>
    <t>300-9010-00</t>
  </si>
  <si>
    <t xml:space="preserve">Square Footage-Sales    </t>
  </si>
  <si>
    <t>300-9020-00</t>
  </si>
  <si>
    <t xml:space="preserve">Employee Count-Sales    </t>
  </si>
  <si>
    <t>300-9030-00</t>
  </si>
  <si>
    <t>400-5100-00</t>
  </si>
  <si>
    <t>Salaries and Wages - Service/Installation US</t>
  </si>
  <si>
    <t>400-5101-00</t>
  </si>
  <si>
    <t>Salaries and Wages - Service/Installation Canada</t>
  </si>
  <si>
    <t>400-5110-00</t>
  </si>
  <si>
    <t xml:space="preserve">Overtime Pay - Service/Installation US </t>
  </si>
  <si>
    <t>400-5111-00</t>
  </si>
  <si>
    <t xml:space="preserve">Overtime Pay - Service/Installation Canada </t>
  </si>
  <si>
    <t>400-5120-00</t>
  </si>
  <si>
    <t xml:space="preserve">Bonuses - Services/Installation US  </t>
  </si>
  <si>
    <t>400-5121-00</t>
  </si>
  <si>
    <t xml:space="preserve">Bonuses - Services/Installation Canada  </t>
  </si>
  <si>
    <t>400-5130-00</t>
  </si>
  <si>
    <t xml:space="preserve">Commissions - Service/Installation US  </t>
  </si>
  <si>
    <t>400-5131-00</t>
  </si>
  <si>
    <t xml:space="preserve">Commissions - Service/Installation Canada  </t>
  </si>
  <si>
    <t>400-5140-00</t>
  </si>
  <si>
    <t xml:space="preserve">Profit Sharing - Service/Installation US </t>
  </si>
  <si>
    <t>400-5141-00</t>
  </si>
  <si>
    <t xml:space="preserve">Profit Sharing - Service/Installation Canada </t>
  </si>
  <si>
    <t>400-5150-00</t>
  </si>
  <si>
    <t xml:space="preserve">Employee Benefits - Service/Installation  </t>
  </si>
  <si>
    <t>400-5160-00</t>
  </si>
  <si>
    <t xml:space="preserve">Health Insurance Expense - Service/Installation </t>
  </si>
  <si>
    <t>400-5170-00</t>
  </si>
  <si>
    <t xml:space="preserve">Payroll Taxes - Service/Installation  </t>
  </si>
  <si>
    <t>400-5600-00</t>
  </si>
  <si>
    <t xml:space="preserve">Contract Services - Service/Installation  </t>
  </si>
  <si>
    <t>400-5700-00</t>
  </si>
  <si>
    <t>Rent Expense - Building</t>
  </si>
  <si>
    <t>400-6100-00</t>
  </si>
  <si>
    <t xml:space="preserve">Training - Service/installation   </t>
  </si>
  <si>
    <t>400-6110-00</t>
  </si>
  <si>
    <t xml:space="preserve">Fleet Vehicle Expense   </t>
  </si>
  <si>
    <t>400-6120-00</t>
  </si>
  <si>
    <t xml:space="preserve">Supplies/Rental - Service/Installation   </t>
  </si>
  <si>
    <t>400-6130-00</t>
  </si>
  <si>
    <t xml:space="preserve">Supplies/Hardware - Service/Installation   </t>
  </si>
  <si>
    <t>400-6140-00</t>
  </si>
  <si>
    <t xml:space="preserve">Supplies/Software - Service/Installation   </t>
  </si>
  <si>
    <t>400-6150-00</t>
  </si>
  <si>
    <t xml:space="preserve">Supplies-Allocated - Services/Installation   </t>
  </si>
  <si>
    <t>400-6160-00</t>
  </si>
  <si>
    <t xml:space="preserve">Dues &amp; Subscriptions - Service/Installation </t>
  </si>
  <si>
    <t>400-6170-00</t>
  </si>
  <si>
    <t xml:space="preserve">Repairs &amp; Maintenance - Service/Installation </t>
  </si>
  <si>
    <t>400-6180-00</t>
  </si>
  <si>
    <t xml:space="preserve">Rent Expense - Service/Installation  </t>
  </si>
  <si>
    <t>400-6190-00</t>
  </si>
  <si>
    <t xml:space="preserve">Utilities Expense - Service/Installation  </t>
  </si>
  <si>
    <t>400-6500-00</t>
  </si>
  <si>
    <t xml:space="preserve">Postage/Freight - Service/Installation   </t>
  </si>
  <si>
    <t>400-6510-00</t>
  </si>
  <si>
    <t xml:space="preserve">Telephone - Service/Installation   </t>
  </si>
  <si>
    <t>400-6520-00</t>
  </si>
  <si>
    <t xml:space="preserve">Travel - Service/Installation   </t>
  </si>
  <si>
    <t>400-6530-00</t>
  </si>
  <si>
    <t xml:space="preserve">Meals/Entertainment - Service/Installation   </t>
  </si>
  <si>
    <t>400-9010-00</t>
  </si>
  <si>
    <t xml:space="preserve">Square Footage-Service    </t>
  </si>
  <si>
    <t>400-9020-00</t>
  </si>
  <si>
    <t xml:space="preserve">Employee Count-Service/Installation    </t>
  </si>
  <si>
    <t>400-9030-00</t>
  </si>
  <si>
    <t>999-9999-99</t>
  </si>
  <si>
    <t xml:space="preserve">Transfer Suspense Account   </t>
  </si>
  <si>
    <t>Expenses Total</t>
  </si>
  <si>
    <t>Grand Total</t>
  </si>
  <si>
    <t>Inventory (62 days)</t>
  </si>
  <si>
    <t>AP (28 days)</t>
  </si>
  <si>
    <t>Change in:</t>
  </si>
  <si>
    <t>AR</t>
  </si>
  <si>
    <t>Inventory</t>
  </si>
  <si>
    <t>AP</t>
  </si>
  <si>
    <t>Pearson Score</t>
  </si>
  <si>
    <t>Pearson 
Score</t>
  </si>
  <si>
    <t>Consumer price index</t>
  </si>
  <si>
    <t>Beginning cash</t>
  </si>
  <si>
    <t>Long term debt</t>
  </si>
  <si>
    <t>Long-term debt (from amort. sch.)</t>
  </si>
  <si>
    <t>Amortization Schedule</t>
  </si>
  <si>
    <t>Loan Amount</t>
  </si>
  <si>
    <t>Interest Rate</t>
  </si>
  <si>
    <t>Percent</t>
  </si>
  <si>
    <t>Duration of Loan</t>
  </si>
  <si>
    <t>Years</t>
  </si>
  <si>
    <t>Monthly Payment</t>
  </si>
  <si>
    <t>Date</t>
  </si>
  <si>
    <t>Beg Amount</t>
  </si>
  <si>
    <t>Payment</t>
  </si>
  <si>
    <t>Interest</t>
  </si>
  <si>
    <t>Principle</t>
  </si>
  <si>
    <t>Balance</t>
  </si>
  <si>
    <t xml:space="preserve">                           Amortization Schedule</t>
  </si>
  <si>
    <t>Property &amp; equipment</t>
  </si>
  <si>
    <t>Furniture &amp; fixtures</t>
  </si>
  <si>
    <t>Accounts rec. (42 days)</t>
  </si>
  <si>
    <t>Accum. depreciation</t>
  </si>
  <si>
    <t>Ending cash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</si>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</sst>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 val="singleAccounting"/>
      <sz val="12"/>
      <color indexed="8"/>
      <name val="Calibri"/>
      <family val="2"/>
      <scheme val="minor"/>
    </font>
    <font>
      <u val="doubleAccounting"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 tint="-0.34998626667073579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C00000"/>
        <bgColor theme="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44" fontId="4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left"/>
    </xf>
    <xf numFmtId="43" fontId="4" fillId="0" borderId="0" xfId="0" applyNumberFormat="1" applyFont="1"/>
    <xf numFmtId="165" fontId="4" fillId="0" borderId="0" xfId="1" applyNumberFormat="1" applyFont="1"/>
    <xf numFmtId="42" fontId="5" fillId="0" borderId="0" xfId="0" applyNumberFormat="1" applyFont="1"/>
    <xf numFmtId="42" fontId="5" fillId="0" borderId="0" xfId="0" applyNumberFormat="1" applyFont="1" applyBorder="1"/>
    <xf numFmtId="42" fontId="6" fillId="0" borderId="0" xfId="0" applyNumberFormat="1" applyFont="1" applyBorder="1"/>
    <xf numFmtId="42" fontId="7" fillId="0" borderId="0" xfId="0" applyNumberFormat="1" applyFont="1"/>
    <xf numFmtId="41" fontId="6" fillId="0" borderId="0" xfId="0" applyNumberFormat="1" applyFont="1" applyBorder="1"/>
    <xf numFmtId="41" fontId="6" fillId="0" borderId="0" xfId="0" applyNumberFormat="1" applyFont="1"/>
    <xf numFmtId="41" fontId="5" fillId="0" borderId="0" xfId="0" applyNumberFormat="1" applyFont="1"/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quotePrefix="1" applyNumberFormat="1" applyFont="1" applyBorder="1" applyAlignment="1">
      <alignment horizontal="center"/>
    </xf>
    <xf numFmtId="0" fontId="8" fillId="0" borderId="0" xfId="0" applyNumberFormat="1" applyFont="1" applyAlignment="1">
      <alignment horizontal="left"/>
    </xf>
    <xf numFmtId="49" fontId="9" fillId="0" borderId="1" xfId="0" quotePrefix="1" applyNumberFormat="1" applyFont="1" applyBorder="1" applyAlignment="1">
      <alignment horizontal="center"/>
    </xf>
    <xf numFmtId="41" fontId="9" fillId="0" borderId="0" xfId="0" applyNumberFormat="1" applyFont="1"/>
    <xf numFmtId="49" fontId="10" fillId="0" borderId="1" xfId="0" quotePrefix="1" applyNumberFormat="1" applyFont="1" applyBorder="1" applyAlignment="1">
      <alignment horizontal="center"/>
    </xf>
    <xf numFmtId="41" fontId="10" fillId="0" borderId="0" xfId="0" applyNumberFormat="1" applyFont="1"/>
    <xf numFmtId="0" fontId="4" fillId="0" borderId="2" xfId="0" applyFont="1" applyBorder="1" applyAlignment="1">
      <alignment horizontal="center"/>
    </xf>
    <xf numFmtId="165" fontId="9" fillId="0" borderId="0" xfId="1" applyNumberFormat="1" applyFont="1"/>
    <xf numFmtId="0" fontId="11" fillId="2" borderId="0" xfId="0" applyFont="1" applyFill="1" applyBorder="1" applyAlignment="1">
      <alignment horizontal="center"/>
    </xf>
    <xf numFmtId="14" fontId="11" fillId="2" borderId="0" xfId="1" applyNumberFormat="1" applyFont="1" applyFill="1" applyBorder="1" applyAlignment="1">
      <alignment horizontal="center"/>
    </xf>
    <xf numFmtId="0" fontId="3" fillId="3" borderId="0" xfId="0" applyFont="1" applyFill="1" applyBorder="1"/>
    <xf numFmtId="0" fontId="11" fillId="4" borderId="0" xfId="0" applyFont="1" applyFill="1" applyBorder="1"/>
    <xf numFmtId="0" fontId="12" fillId="5" borderId="3" xfId="0" applyFont="1" applyFill="1" applyBorder="1"/>
    <xf numFmtId="0" fontId="12" fillId="5" borderId="3" xfId="0" applyFont="1" applyFill="1" applyBorder="1" applyAlignment="1">
      <alignment horizontal="center"/>
    </xf>
    <xf numFmtId="165" fontId="12" fillId="5" borderId="3" xfId="1" applyNumberFormat="1" applyFont="1" applyFill="1" applyBorder="1"/>
    <xf numFmtId="0" fontId="3" fillId="3" borderId="0" xfId="0" applyFont="1" applyFill="1"/>
    <xf numFmtId="0" fontId="12" fillId="3" borderId="0" xfId="0" applyFont="1" applyFill="1"/>
    <xf numFmtId="0" fontId="12" fillId="5" borderId="4" xfId="0" applyFont="1" applyFill="1" applyBorder="1"/>
    <xf numFmtId="0" fontId="12" fillId="5" borderId="4" xfId="0" applyFont="1" applyFill="1" applyBorder="1" applyAlignment="1">
      <alignment horizontal="center"/>
    </xf>
    <xf numFmtId="165" fontId="12" fillId="5" borderId="4" xfId="1" applyNumberFormat="1" applyFont="1" applyFill="1" applyBorder="1"/>
    <xf numFmtId="0" fontId="11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11" fillId="6" borderId="0" xfId="0" applyNumberFormat="1" applyFont="1" applyFill="1" applyBorder="1"/>
    <xf numFmtId="165" fontId="11" fillId="6" borderId="0" xfId="1" applyNumberFormat="1" applyFont="1" applyFill="1" applyBorder="1"/>
    <xf numFmtId="0" fontId="12" fillId="5" borderId="3" xfId="0" quotePrefix="1" applyFont="1" applyFill="1" applyBorder="1" applyAlignment="1">
      <alignment horizontal="left"/>
    </xf>
    <xf numFmtId="0" fontId="12" fillId="5" borderId="4" xfId="0" quotePrefix="1" applyFont="1" applyFill="1" applyBorder="1" applyAlignment="1">
      <alignment horizontal="left"/>
    </xf>
    <xf numFmtId="0" fontId="11" fillId="6" borderId="0" xfId="0" quotePrefix="1" applyFont="1" applyFill="1" applyBorder="1" applyAlignment="1">
      <alignment horizontal="left"/>
    </xf>
    <xf numFmtId="0" fontId="13" fillId="0" borderId="0" xfId="0" applyFont="1"/>
    <xf numFmtId="165" fontId="13" fillId="0" borderId="0" xfId="1" applyNumberFormat="1" applyFont="1"/>
    <xf numFmtId="14" fontId="13" fillId="0" borderId="2" xfId="1" applyNumberFormat="1" applyFont="1" applyBorder="1"/>
    <xf numFmtId="165" fontId="13" fillId="0" borderId="0" xfId="1" quotePrefix="1" applyNumberFormat="1" applyFont="1" applyAlignment="1">
      <alignment horizontal="left"/>
    </xf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/>
    </xf>
    <xf numFmtId="165" fontId="13" fillId="0" borderId="5" xfId="1" applyNumberFormat="1" applyFont="1" applyBorder="1"/>
    <xf numFmtId="165" fontId="3" fillId="3" borderId="0" xfId="0" applyNumberFormat="1" applyFont="1" applyFill="1"/>
    <xf numFmtId="14" fontId="11" fillId="7" borderId="0" xfId="1" applyNumberFormat="1" applyFont="1" applyFill="1" applyBorder="1" applyAlignment="1">
      <alignment horizontal="center"/>
    </xf>
    <xf numFmtId="165" fontId="11" fillId="8" borderId="0" xfId="1" applyNumberFormat="1" applyFont="1" applyFill="1" applyBorder="1"/>
    <xf numFmtId="165" fontId="12" fillId="9" borderId="3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17" fillId="0" borderId="0" xfId="0" applyFont="1"/>
    <xf numFmtId="0" fontId="17" fillId="0" borderId="0" xfId="0" applyFont="1" applyAlignment="1">
      <alignment horizontal="center" wrapText="1"/>
    </xf>
    <xf numFmtId="9" fontId="0" fillId="0" borderId="0" xfId="2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6" fontId="3" fillId="3" borderId="0" xfId="2" applyNumberFormat="1" applyFont="1" applyFill="1"/>
    <xf numFmtId="165" fontId="12" fillId="10" borderId="3" xfId="1" applyNumberFormat="1" applyFont="1" applyFill="1" applyBorder="1"/>
    <xf numFmtId="0" fontId="3" fillId="11" borderId="6" xfId="0" applyFont="1" applyFill="1" applyBorder="1"/>
    <xf numFmtId="43" fontId="13" fillId="0" borderId="0" xfId="1" applyNumberFormat="1" applyFont="1"/>
    <xf numFmtId="14" fontId="13" fillId="0" borderId="2" xfId="1" applyNumberFormat="1" applyFont="1" applyBorder="1" applyAlignment="1">
      <alignment horizontal="center"/>
    </xf>
    <xf numFmtId="165" fontId="13" fillId="0" borderId="0" xfId="1" applyNumberFormat="1" applyFont="1" applyBorder="1"/>
    <xf numFmtId="14" fontId="13" fillId="0" borderId="0" xfId="1" applyNumberFormat="1" applyFont="1" applyBorder="1"/>
    <xf numFmtId="165" fontId="13" fillId="0" borderId="0" xfId="1" quotePrefix="1" applyNumberFormat="1" applyFont="1" applyBorder="1" applyAlignment="1">
      <alignment horizontal="left"/>
    </xf>
    <xf numFmtId="0" fontId="13" fillId="0" borderId="0" xfId="0" applyFont="1" applyBorder="1"/>
    <xf numFmtId="165" fontId="13" fillId="0" borderId="0" xfId="1" applyNumberFormat="1" applyFont="1" applyBorder="1" applyAlignment="1">
      <alignment horizontal="left" indent="2"/>
    </xf>
    <xf numFmtId="165" fontId="13" fillId="0" borderId="0" xfId="1" applyNumberFormat="1" applyFont="1" applyBorder="1" applyAlignment="1">
      <alignment horizontal="left"/>
    </xf>
    <xf numFmtId="165" fontId="0" fillId="12" borderId="6" xfId="1" applyNumberFormat="1" applyFont="1" applyFill="1" applyBorder="1"/>
    <xf numFmtId="165" fontId="0" fillId="0" borderId="0" xfId="1" applyNumberFormat="1" applyFont="1"/>
    <xf numFmtId="10" fontId="0" fillId="12" borderId="6" xfId="2" applyNumberFormat="1" applyFont="1" applyFill="1" applyBorder="1"/>
    <xf numFmtId="0" fontId="0" fillId="0" borderId="0" xfId="0" quotePrefix="1" applyAlignment="1">
      <alignment horizontal="left"/>
    </xf>
    <xf numFmtId="0" fontId="0" fillId="12" borderId="6" xfId="0" applyFill="1" applyBorder="1"/>
    <xf numFmtId="43" fontId="0" fillId="0" borderId="5" xfId="1" applyFont="1" applyBorder="1"/>
    <xf numFmtId="0" fontId="19" fillId="0" borderId="0" xfId="0" applyFont="1"/>
    <xf numFmtId="17" fontId="0" fillId="0" borderId="0" xfId="0" applyNumberFormat="1"/>
    <xf numFmtId="43" fontId="0" fillId="0" borderId="0" xfId="0" applyNumberFormat="1"/>
    <xf numFmtId="43" fontId="0" fillId="0" borderId="5" xfId="0" applyNumberFormat="1" applyBorder="1"/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43" fontId="0" fillId="0" borderId="0" xfId="1" applyFont="1"/>
    <xf numFmtId="17" fontId="11" fillId="2" borderId="0" xfId="1" applyNumberFormat="1" applyFont="1" applyFill="1" applyBorder="1" applyAlignment="1">
      <alignment horizontal="center"/>
    </xf>
    <xf numFmtId="165" fontId="13" fillId="0" borderId="0" xfId="1" quotePrefix="1" applyNumberFormat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Blue -</a:t>
            </a:r>
            <a:r>
              <a:rPr lang="en-US" baseline="0">
                <a:solidFill>
                  <a:schemeClr val="accent1"/>
                </a:solidFill>
              </a:rPr>
              <a:t> Actual values</a:t>
            </a:r>
            <a:br>
              <a:rPr lang="en-US" baseline="0"/>
            </a:br>
            <a:r>
              <a:rPr lang="en-US" baseline="0">
                <a:solidFill>
                  <a:srgbClr val="C00000"/>
                </a:solidFill>
              </a:rPr>
              <a:t>Red - Regression generated values </a:t>
            </a:r>
            <a:endParaRPr lang="en-US">
              <a:solidFill>
                <a:srgbClr val="C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Trendline!$B$7:$E$7</c:f>
              <c:numCache>
                <c:formatCode>_(* #,##0_);_(* \(#,##0\);_(* "-"_);_(@_)</c:formatCode>
                <c:ptCount val="4"/>
                <c:pt idx="0">
                  <c:v>593940</c:v>
                </c:pt>
                <c:pt idx="1">
                  <c:v>642728</c:v>
                </c:pt>
                <c:pt idx="2">
                  <c:v>895273.6</c:v>
                </c:pt>
                <c:pt idx="3">
                  <c:v>1026328.32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7C-47C9-884A-839F6399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71151"/>
        <c:axId val="397871215"/>
      </c:scatterChart>
      <c:valAx>
        <c:axId val="62397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871215"/>
        <c:crosses val="autoZero"/>
        <c:crossBetween val="midCat"/>
      </c:valAx>
      <c:valAx>
        <c:axId val="3978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97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Blue -</a:t>
            </a:r>
            <a:r>
              <a:rPr lang="en-US" baseline="0">
                <a:solidFill>
                  <a:schemeClr val="accent1"/>
                </a:solidFill>
              </a:rPr>
              <a:t> Actual values</a:t>
            </a:r>
            <a:br>
              <a:rPr lang="en-US" baseline="0"/>
            </a:br>
            <a:r>
              <a:rPr lang="en-US" baseline="0">
                <a:solidFill>
                  <a:srgbClr val="C00000"/>
                </a:solidFill>
              </a:rPr>
              <a:t>Red - Regression generated values </a:t>
            </a:r>
            <a:endParaRPr lang="en-US">
              <a:solidFill>
                <a:srgbClr val="C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'Slope and Intercept'!$B$6:$E$6</c:f>
              <c:numCache>
                <c:formatCode>_(* #,##0_);_(* \(#,##0\);_(* "-"_);_(@_)</c:formatCode>
                <c:ptCount val="4"/>
                <c:pt idx="0">
                  <c:v>593940</c:v>
                </c:pt>
                <c:pt idx="1">
                  <c:v>642728</c:v>
                </c:pt>
                <c:pt idx="2">
                  <c:v>895273.6</c:v>
                </c:pt>
                <c:pt idx="3">
                  <c:v>1026328.32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4-44D9-B64E-D1629BFA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71151"/>
        <c:axId val="397871215"/>
      </c:scatterChart>
      <c:valAx>
        <c:axId val="62397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871215"/>
        <c:crosses val="autoZero"/>
        <c:crossBetween val="midCat"/>
      </c:valAx>
      <c:valAx>
        <c:axId val="3978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97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9</xdr:row>
      <xdr:rowOff>31750</xdr:rowOff>
    </xdr:from>
    <xdr:to>
      <xdr:col>7</xdr:col>
      <xdr:colOff>611188</xdr:colOff>
      <xdr:row>18</xdr:row>
      <xdr:rowOff>86678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3F2D6DB0-7359-4917-8EF2-BAEEE3AA1377}"/>
            </a:ext>
          </a:extLst>
        </xdr:cNvPr>
        <xdr:cNvSpPr/>
      </xdr:nvSpPr>
      <xdr:spPr>
        <a:xfrm>
          <a:off x="7119938" y="2008188"/>
          <a:ext cx="1349375" cy="1840865"/>
        </a:xfrm>
        <a:prstGeom prst="wedgeRoundRectCallout">
          <a:avLst>
            <a:gd name="adj1" fmla="val -123296"/>
            <a:gd name="adj2" fmla="val -156073"/>
            <a:gd name="adj3" fmla="val 16667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Highlight columns B through E and then click and drag this </a:t>
          </a:r>
          <a:r>
            <a:rPr lang="en-US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Fill Handle </a:t>
          </a:r>
          <a:r>
            <a:rPr lang="en-US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 the right to populate column F with values using linear regression.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139211</xdr:colOff>
      <xdr:row>9</xdr:row>
      <xdr:rowOff>46159</xdr:rowOff>
    </xdr:from>
    <xdr:to>
      <xdr:col>5</xdr:col>
      <xdr:colOff>454269</xdr:colOff>
      <xdr:row>26</xdr:row>
      <xdr:rowOff>49090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6BD9CF-682F-42AF-9750-FCCC928D0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712445</xdr:colOff>
      <xdr:row>9</xdr:row>
      <xdr:rowOff>74011</xdr:rowOff>
    </xdr:from>
    <xdr:to>
      <xdr:col>8</xdr:col>
      <xdr:colOff>34056</xdr:colOff>
      <xdr:row>15</xdr:row>
      <xdr:rowOff>17288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0B3059F-5BC3-4D67-82A8-6DB4D56241E1}"/>
            </a:ext>
          </a:extLst>
        </xdr:cNvPr>
        <xdr:cNvGrpSpPr/>
      </xdr:nvGrpSpPr>
      <xdr:grpSpPr>
        <a:xfrm>
          <a:off x="4117633" y="1615870"/>
          <a:ext cx="2798236" cy="907684"/>
          <a:chOff x="4127096" y="1446580"/>
          <a:chExt cx="2790025" cy="924818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DAE7F5AA-9BCD-4521-966C-9C4EC2AA2E62}"/>
              </a:ext>
            </a:extLst>
          </xdr:cNvPr>
          <xdr:cNvCxnSpPr/>
        </xdr:nvCxnSpPr>
        <xdr:spPr>
          <a:xfrm flipV="1">
            <a:off x="4140470" y="1464880"/>
            <a:ext cx="2776651" cy="906518"/>
          </a:xfrm>
          <a:prstGeom prst="line">
            <a:avLst/>
          </a:prstGeom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C9663034-A61F-4785-A9C6-6A5130BBEC24}"/>
              </a:ext>
            </a:extLst>
          </xdr:cNvPr>
          <xdr:cNvSpPr/>
        </xdr:nvSpPr>
        <xdr:spPr>
          <a:xfrm>
            <a:off x="4127096" y="1999256"/>
            <a:ext cx="768661" cy="339672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7D065C67-40B2-48CE-A67D-0EF1C2EDA850}"/>
              </a:ext>
            </a:extLst>
          </xdr:cNvPr>
          <xdr:cNvSpPr/>
        </xdr:nvSpPr>
        <xdr:spPr>
          <a:xfrm>
            <a:off x="4904956" y="2090976"/>
            <a:ext cx="45719" cy="4992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9840CD40-19D7-4A0C-B23C-8C8B70E9F0C9}"/>
              </a:ext>
            </a:extLst>
          </xdr:cNvPr>
          <xdr:cNvSpPr/>
        </xdr:nvSpPr>
        <xdr:spPr>
          <a:xfrm>
            <a:off x="5710147" y="1816275"/>
            <a:ext cx="45719" cy="4992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C1AC5D8A-2C4A-4A0C-98C8-B96A4755FFE7}"/>
              </a:ext>
            </a:extLst>
          </xdr:cNvPr>
          <xdr:cNvSpPr/>
        </xdr:nvSpPr>
        <xdr:spPr>
          <a:xfrm>
            <a:off x="6522141" y="1555183"/>
            <a:ext cx="45719" cy="50860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" name="Freeform: Shape 24">
            <a:extLst>
              <a:ext uri="{FF2B5EF4-FFF2-40B4-BE49-F238E27FC236}">
                <a16:creationId xmlns:a16="http://schemas.microsoft.com/office/drawing/2014/main" id="{A65F6265-18CE-4516-BEFA-CCE2200A276B}"/>
              </a:ext>
            </a:extLst>
          </xdr:cNvPr>
          <xdr:cNvSpPr/>
        </xdr:nvSpPr>
        <xdr:spPr>
          <a:xfrm>
            <a:off x="4939091" y="1721155"/>
            <a:ext cx="768660" cy="339671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Freeform: Shape 25">
            <a:extLst>
              <a:ext uri="{FF2B5EF4-FFF2-40B4-BE49-F238E27FC236}">
                <a16:creationId xmlns:a16="http://schemas.microsoft.com/office/drawing/2014/main" id="{B379917E-A5A0-4F28-8D54-6B46B0CC495C}"/>
              </a:ext>
            </a:extLst>
          </xdr:cNvPr>
          <xdr:cNvSpPr/>
        </xdr:nvSpPr>
        <xdr:spPr>
          <a:xfrm>
            <a:off x="5742449" y="1446580"/>
            <a:ext cx="768659" cy="339672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747739</xdr:colOff>
      <xdr:row>14</xdr:row>
      <xdr:rowOff>42081</xdr:rowOff>
    </xdr:from>
    <xdr:to>
      <xdr:col>4</xdr:col>
      <xdr:colOff>649295</xdr:colOff>
      <xdr:row>16</xdr:row>
      <xdr:rowOff>53304</xdr:rowOff>
    </xdr:to>
    <xdr:sp macro="" textlink="">
      <xdr:nvSpPr>
        <xdr:cNvPr id="27" name="Freeform: Shape 26">
          <a:extLst>
            <a:ext uri="{FF2B5EF4-FFF2-40B4-BE49-F238E27FC236}">
              <a16:creationId xmlns:a16="http://schemas.microsoft.com/office/drawing/2014/main" id="{8D3B7E80-C679-4F77-AA57-54E012CBBB59}"/>
            </a:ext>
          </a:extLst>
        </xdr:cNvPr>
        <xdr:cNvSpPr/>
      </xdr:nvSpPr>
      <xdr:spPr>
        <a:xfrm>
          <a:off x="3283360" y="2433184"/>
          <a:ext cx="768659" cy="339672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805124</xdr:colOff>
      <xdr:row>15</xdr:row>
      <xdr:rowOff>123980</xdr:rowOff>
    </xdr:from>
    <xdr:to>
      <xdr:col>3</xdr:col>
      <xdr:colOff>706681</xdr:colOff>
      <xdr:row>17</xdr:row>
      <xdr:rowOff>135205</xdr:rowOff>
    </xdr:to>
    <xdr:sp macro="" textlink="">
      <xdr:nvSpPr>
        <xdr:cNvPr id="28" name="Freeform: Shape 27">
          <a:extLst>
            <a:ext uri="{FF2B5EF4-FFF2-40B4-BE49-F238E27FC236}">
              <a16:creationId xmlns:a16="http://schemas.microsoft.com/office/drawing/2014/main" id="{A5455B9C-0F60-4D6E-BB38-FDC4143A85DE}"/>
            </a:ext>
          </a:extLst>
        </xdr:cNvPr>
        <xdr:cNvSpPr/>
      </xdr:nvSpPr>
      <xdr:spPr>
        <a:xfrm>
          <a:off x="2473641" y="2679308"/>
          <a:ext cx="768661" cy="339673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855587</xdr:colOff>
      <xdr:row>17</xdr:row>
      <xdr:rowOff>55734</xdr:rowOff>
    </xdr:from>
    <xdr:to>
      <xdr:col>2</xdr:col>
      <xdr:colOff>757496</xdr:colOff>
      <xdr:row>19</xdr:row>
      <xdr:rowOff>66957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78FA57F2-40C6-4056-9F0C-8EBFD1D79662}"/>
            </a:ext>
          </a:extLst>
        </xdr:cNvPr>
        <xdr:cNvSpPr/>
      </xdr:nvSpPr>
      <xdr:spPr>
        <a:xfrm>
          <a:off x="1657001" y="2939510"/>
          <a:ext cx="769012" cy="339671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585576</xdr:colOff>
      <xdr:row>3</xdr:row>
      <xdr:rowOff>52552</xdr:rowOff>
    </xdr:from>
    <xdr:to>
      <xdr:col>5</xdr:col>
      <xdr:colOff>487131</xdr:colOff>
      <xdr:row>5</xdr:row>
      <xdr:rowOff>63775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053C122F-33BA-400C-8507-29CBFDD3AC51}"/>
            </a:ext>
          </a:extLst>
        </xdr:cNvPr>
        <xdr:cNvSpPr/>
      </xdr:nvSpPr>
      <xdr:spPr>
        <a:xfrm rot="1300120">
          <a:off x="3988300" y="545224"/>
          <a:ext cx="768659" cy="339672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639612</xdr:colOff>
      <xdr:row>1</xdr:row>
      <xdr:rowOff>155772</xdr:rowOff>
    </xdr:from>
    <xdr:to>
      <xdr:col>6</xdr:col>
      <xdr:colOff>384692</xdr:colOff>
      <xdr:row>5</xdr:row>
      <xdr:rowOff>188959</xdr:rowOff>
    </xdr:to>
    <xdr:sp macro="" textlink="">
      <xdr:nvSpPr>
        <xdr:cNvPr id="31" name="Freeform: Shape 30">
          <a:extLst>
            <a:ext uri="{FF2B5EF4-FFF2-40B4-BE49-F238E27FC236}">
              <a16:creationId xmlns:a16="http://schemas.microsoft.com/office/drawing/2014/main" id="{5900B69E-8A9D-4C3B-BB51-033AC1AC1EAA}"/>
            </a:ext>
          </a:extLst>
        </xdr:cNvPr>
        <xdr:cNvSpPr/>
      </xdr:nvSpPr>
      <xdr:spPr>
        <a:xfrm rot="1300120">
          <a:off x="4042336" y="319996"/>
          <a:ext cx="1479287" cy="690084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670360</xdr:colOff>
      <xdr:row>0</xdr:row>
      <xdr:rowOff>98864</xdr:rowOff>
    </xdr:from>
    <xdr:to>
      <xdr:col>7</xdr:col>
      <xdr:colOff>420948</xdr:colOff>
      <xdr:row>6</xdr:row>
      <xdr:rowOff>155215</xdr:rowOff>
    </xdr:to>
    <xdr:sp macro="" textlink="">
      <xdr:nvSpPr>
        <xdr:cNvPr id="32" name="Freeform: Shape 31">
          <a:extLst>
            <a:ext uri="{FF2B5EF4-FFF2-40B4-BE49-F238E27FC236}">
              <a16:creationId xmlns:a16="http://schemas.microsoft.com/office/drawing/2014/main" id="{58A71F3E-A68B-4D34-AF19-D80CCA9FD14C}"/>
            </a:ext>
          </a:extLst>
        </xdr:cNvPr>
        <xdr:cNvSpPr/>
      </xdr:nvSpPr>
      <xdr:spPr>
        <a:xfrm rot="1300120">
          <a:off x="4073084" y="98864"/>
          <a:ext cx="2351898" cy="1087679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768569</xdr:colOff>
      <xdr:row>4</xdr:row>
      <xdr:rowOff>72258</xdr:rowOff>
    </xdr:from>
    <xdr:to>
      <xdr:col>5</xdr:col>
      <xdr:colOff>59120</xdr:colOff>
      <xdr:row>7</xdr:row>
      <xdr:rowOff>105104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9CD2E796-0AAE-4A9C-97B0-C724314C8470}"/>
            </a:ext>
          </a:extLst>
        </xdr:cNvPr>
        <xdr:cNvSpPr/>
      </xdr:nvSpPr>
      <xdr:spPr>
        <a:xfrm>
          <a:off x="768569" y="729155"/>
          <a:ext cx="3560379" cy="617483"/>
        </a:xfrm>
        <a:prstGeom prst="roundRect">
          <a:avLst/>
        </a:prstGeom>
        <a:noFill/>
        <a:ln w="28575" cap="rnd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139211</xdr:colOff>
      <xdr:row>36</xdr:row>
      <xdr:rowOff>46159</xdr:rowOff>
    </xdr:from>
    <xdr:to>
      <xdr:col>5</xdr:col>
      <xdr:colOff>454269</xdr:colOff>
      <xdr:row>53</xdr:row>
      <xdr:rowOff>49090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8FB99E-29A7-41D9-BD83-0B5DD40D3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737510</xdr:colOff>
      <xdr:row>36</xdr:row>
      <xdr:rowOff>40821</xdr:rowOff>
    </xdr:from>
    <xdr:to>
      <xdr:col>8</xdr:col>
      <xdr:colOff>59121</xdr:colOff>
      <xdr:row>41</xdr:row>
      <xdr:rowOff>144519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7A5FDAE-B0A2-4C11-A0D5-64C1BE7FD67B}"/>
            </a:ext>
          </a:extLst>
        </xdr:cNvPr>
        <xdr:cNvGrpSpPr/>
      </xdr:nvGrpSpPr>
      <xdr:grpSpPr>
        <a:xfrm>
          <a:off x="4140234" y="7148442"/>
          <a:ext cx="2790025" cy="1089043"/>
          <a:chOff x="4127096" y="1446580"/>
          <a:chExt cx="2790025" cy="924818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20DF6FE-C91F-4809-ABE9-45961F292D30}"/>
              </a:ext>
            </a:extLst>
          </xdr:cNvPr>
          <xdr:cNvCxnSpPr/>
        </xdr:nvCxnSpPr>
        <xdr:spPr>
          <a:xfrm flipV="1">
            <a:off x="4140470" y="1464880"/>
            <a:ext cx="2776651" cy="906518"/>
          </a:xfrm>
          <a:prstGeom prst="line">
            <a:avLst/>
          </a:prstGeom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1DE403E-1255-456B-81CB-10304F0FCBF4}"/>
              </a:ext>
            </a:extLst>
          </xdr:cNvPr>
          <xdr:cNvSpPr/>
        </xdr:nvSpPr>
        <xdr:spPr>
          <a:xfrm>
            <a:off x="4127096" y="1999256"/>
            <a:ext cx="768661" cy="339672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D51CF392-AFFE-4FCB-8091-A84829B4C738}"/>
              </a:ext>
            </a:extLst>
          </xdr:cNvPr>
          <xdr:cNvSpPr/>
        </xdr:nvSpPr>
        <xdr:spPr>
          <a:xfrm>
            <a:off x="4904956" y="2090976"/>
            <a:ext cx="45719" cy="4992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2C4EF49B-C293-41A1-B18D-2186898F238E}"/>
              </a:ext>
            </a:extLst>
          </xdr:cNvPr>
          <xdr:cNvSpPr/>
        </xdr:nvSpPr>
        <xdr:spPr>
          <a:xfrm>
            <a:off x="5710147" y="1816275"/>
            <a:ext cx="45719" cy="4992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98986C01-40FC-44DE-B725-ADCD536361C6}"/>
              </a:ext>
            </a:extLst>
          </xdr:cNvPr>
          <xdr:cNvSpPr/>
        </xdr:nvSpPr>
        <xdr:spPr>
          <a:xfrm>
            <a:off x="6522141" y="1555183"/>
            <a:ext cx="45719" cy="50860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E955A75D-7BB1-42CB-B93C-FAAD085469BD}"/>
              </a:ext>
            </a:extLst>
          </xdr:cNvPr>
          <xdr:cNvSpPr/>
        </xdr:nvSpPr>
        <xdr:spPr>
          <a:xfrm>
            <a:off x="4939091" y="1721155"/>
            <a:ext cx="768660" cy="339671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737F2B12-CCB8-492B-B0BA-7C122D1D7B0D}"/>
              </a:ext>
            </a:extLst>
          </xdr:cNvPr>
          <xdr:cNvSpPr/>
        </xdr:nvSpPr>
        <xdr:spPr>
          <a:xfrm>
            <a:off x="5742449" y="1446580"/>
            <a:ext cx="768659" cy="339672"/>
          </a:xfrm>
          <a:custGeom>
            <a:avLst/>
            <a:gdLst>
              <a:gd name="connsiteX0" fmla="*/ 0 w 813288"/>
              <a:gd name="connsiteY0" fmla="*/ 507658 h 507658"/>
              <a:gd name="connsiteX1" fmla="*/ 300404 w 813288"/>
              <a:gd name="connsiteY1" fmla="*/ 9427 h 507658"/>
              <a:gd name="connsiteX2" fmla="*/ 813288 w 813288"/>
              <a:gd name="connsiteY2" fmla="*/ 229235 h 507658"/>
              <a:gd name="connsiteX0" fmla="*/ 0 w 802637"/>
              <a:gd name="connsiteY0" fmla="*/ 514614 h 514614"/>
              <a:gd name="connsiteX1" fmla="*/ 300404 w 802637"/>
              <a:gd name="connsiteY1" fmla="*/ 16383 h 514614"/>
              <a:gd name="connsiteX2" fmla="*/ 802637 w 802637"/>
              <a:gd name="connsiteY2" fmla="*/ 184756 h 514614"/>
              <a:gd name="connsiteX0" fmla="*/ 0 w 802637"/>
              <a:gd name="connsiteY0" fmla="*/ 504121 h 504121"/>
              <a:gd name="connsiteX1" fmla="*/ 236493 w 802637"/>
              <a:gd name="connsiteY1" fmla="*/ 17760 h 504121"/>
              <a:gd name="connsiteX2" fmla="*/ 802637 w 802637"/>
              <a:gd name="connsiteY2" fmla="*/ 174263 h 504121"/>
              <a:gd name="connsiteX0" fmla="*/ 0 w 802637"/>
              <a:gd name="connsiteY0" fmla="*/ 497390 h 497390"/>
              <a:gd name="connsiteX1" fmla="*/ 236493 w 802637"/>
              <a:gd name="connsiteY1" fmla="*/ 11029 h 497390"/>
              <a:gd name="connsiteX2" fmla="*/ 802637 w 802637"/>
              <a:gd name="connsiteY2" fmla="*/ 211055 h 497390"/>
              <a:gd name="connsiteX0" fmla="*/ 0 w 802637"/>
              <a:gd name="connsiteY0" fmla="*/ 392884 h 392884"/>
              <a:gd name="connsiteX1" fmla="*/ 318156 w 802637"/>
              <a:gd name="connsiteY1" fmla="*/ 33134 h 392884"/>
              <a:gd name="connsiteX2" fmla="*/ 802637 w 802637"/>
              <a:gd name="connsiteY2" fmla="*/ 106549 h 3928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2637" h="392884">
                <a:moveTo>
                  <a:pt x="0" y="392884"/>
                </a:moveTo>
                <a:cubicBezTo>
                  <a:pt x="82428" y="166970"/>
                  <a:pt x="184383" y="80856"/>
                  <a:pt x="318156" y="33134"/>
                </a:cubicBezTo>
                <a:cubicBezTo>
                  <a:pt x="451929" y="-14588"/>
                  <a:pt x="613969" y="-26557"/>
                  <a:pt x="802637" y="106549"/>
                </a:cubicBezTo>
              </a:path>
            </a:pathLst>
          </a:custGeom>
          <a:noFill/>
          <a:ln w="25400" cap="rnd">
            <a:solidFill>
              <a:srgbClr val="C00000"/>
            </a:solidFill>
            <a:prstDash val="sysDot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747739</xdr:colOff>
      <xdr:row>41</xdr:row>
      <xdr:rowOff>42081</xdr:rowOff>
    </xdr:from>
    <xdr:to>
      <xdr:col>4</xdr:col>
      <xdr:colOff>649295</xdr:colOff>
      <xdr:row>43</xdr:row>
      <xdr:rowOff>53304</xdr:rowOff>
    </xdr:to>
    <xdr:sp macro="" textlink="">
      <xdr:nvSpPr>
        <xdr:cNvPr id="11" name="Freeform: Shape 10">
          <a:extLst>
            <a:ext uri="{FF2B5EF4-FFF2-40B4-BE49-F238E27FC236}">
              <a16:creationId xmlns:a16="http://schemas.microsoft.com/office/drawing/2014/main" id="{FC48858A-CFAC-456E-A756-1A2F369FAA7E}"/>
            </a:ext>
          </a:extLst>
        </xdr:cNvPr>
        <xdr:cNvSpPr/>
      </xdr:nvSpPr>
      <xdr:spPr>
        <a:xfrm>
          <a:off x="3281389" y="2404281"/>
          <a:ext cx="768331" cy="335073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805124</xdr:colOff>
      <xdr:row>42</xdr:row>
      <xdr:rowOff>123980</xdr:rowOff>
    </xdr:from>
    <xdr:to>
      <xdr:col>3</xdr:col>
      <xdr:colOff>706681</xdr:colOff>
      <xdr:row>44</xdr:row>
      <xdr:rowOff>135205</xdr:rowOff>
    </xdr:to>
    <xdr:sp macro="" textlink="">
      <xdr:nvSpPr>
        <xdr:cNvPr id="12" name="Freeform: Shape 11">
          <a:extLst>
            <a:ext uri="{FF2B5EF4-FFF2-40B4-BE49-F238E27FC236}">
              <a16:creationId xmlns:a16="http://schemas.microsoft.com/office/drawing/2014/main" id="{6E7CDC0D-0EF1-4E11-AD02-77E0B5056E16}"/>
            </a:ext>
          </a:extLst>
        </xdr:cNvPr>
        <xdr:cNvSpPr/>
      </xdr:nvSpPr>
      <xdr:spPr>
        <a:xfrm>
          <a:off x="2471999" y="2648105"/>
          <a:ext cx="768332" cy="335075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855587</xdr:colOff>
      <xdr:row>44</xdr:row>
      <xdr:rowOff>55734</xdr:rowOff>
    </xdr:from>
    <xdr:to>
      <xdr:col>2</xdr:col>
      <xdr:colOff>757496</xdr:colOff>
      <xdr:row>46</xdr:row>
      <xdr:rowOff>66957</xdr:rowOff>
    </xdr:to>
    <xdr:sp macro="" textlink="">
      <xdr:nvSpPr>
        <xdr:cNvPr id="13" name="Freeform: Shape 12">
          <a:extLst>
            <a:ext uri="{FF2B5EF4-FFF2-40B4-BE49-F238E27FC236}">
              <a16:creationId xmlns:a16="http://schemas.microsoft.com/office/drawing/2014/main" id="{CC015C8C-3CA7-4FE3-B847-4F766ABA841E}"/>
            </a:ext>
          </a:extLst>
        </xdr:cNvPr>
        <xdr:cNvSpPr/>
      </xdr:nvSpPr>
      <xdr:spPr>
        <a:xfrm>
          <a:off x="1655687" y="2903709"/>
          <a:ext cx="768684" cy="335073"/>
        </a:xfrm>
        <a:custGeom>
          <a:avLst/>
          <a:gdLst>
            <a:gd name="connsiteX0" fmla="*/ 0 w 813288"/>
            <a:gd name="connsiteY0" fmla="*/ 507658 h 507658"/>
            <a:gd name="connsiteX1" fmla="*/ 300404 w 813288"/>
            <a:gd name="connsiteY1" fmla="*/ 9427 h 507658"/>
            <a:gd name="connsiteX2" fmla="*/ 813288 w 813288"/>
            <a:gd name="connsiteY2" fmla="*/ 229235 h 507658"/>
            <a:gd name="connsiteX0" fmla="*/ 0 w 802637"/>
            <a:gd name="connsiteY0" fmla="*/ 514614 h 514614"/>
            <a:gd name="connsiteX1" fmla="*/ 300404 w 802637"/>
            <a:gd name="connsiteY1" fmla="*/ 16383 h 514614"/>
            <a:gd name="connsiteX2" fmla="*/ 802637 w 802637"/>
            <a:gd name="connsiteY2" fmla="*/ 184756 h 514614"/>
            <a:gd name="connsiteX0" fmla="*/ 0 w 802637"/>
            <a:gd name="connsiteY0" fmla="*/ 504121 h 504121"/>
            <a:gd name="connsiteX1" fmla="*/ 236493 w 802637"/>
            <a:gd name="connsiteY1" fmla="*/ 17760 h 504121"/>
            <a:gd name="connsiteX2" fmla="*/ 802637 w 802637"/>
            <a:gd name="connsiteY2" fmla="*/ 174263 h 504121"/>
            <a:gd name="connsiteX0" fmla="*/ 0 w 802637"/>
            <a:gd name="connsiteY0" fmla="*/ 497390 h 497390"/>
            <a:gd name="connsiteX1" fmla="*/ 236493 w 802637"/>
            <a:gd name="connsiteY1" fmla="*/ 11029 h 497390"/>
            <a:gd name="connsiteX2" fmla="*/ 802637 w 802637"/>
            <a:gd name="connsiteY2" fmla="*/ 211055 h 497390"/>
            <a:gd name="connsiteX0" fmla="*/ 0 w 802637"/>
            <a:gd name="connsiteY0" fmla="*/ 392884 h 392884"/>
            <a:gd name="connsiteX1" fmla="*/ 318156 w 802637"/>
            <a:gd name="connsiteY1" fmla="*/ 33134 h 392884"/>
            <a:gd name="connsiteX2" fmla="*/ 802637 w 802637"/>
            <a:gd name="connsiteY2" fmla="*/ 106549 h 392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2637" h="392884">
              <a:moveTo>
                <a:pt x="0" y="392884"/>
              </a:moveTo>
              <a:cubicBezTo>
                <a:pt x="82428" y="166970"/>
                <a:pt x="184383" y="80856"/>
                <a:pt x="318156" y="33134"/>
              </a:cubicBezTo>
              <a:cubicBezTo>
                <a:pt x="451929" y="-14588"/>
                <a:pt x="613969" y="-26557"/>
                <a:pt x="802637" y="106549"/>
              </a:cubicBezTo>
            </a:path>
          </a:pathLst>
        </a:custGeom>
        <a:noFill/>
        <a:ln w="25400" cap="rnd">
          <a:solidFill>
            <a:srgbClr val="C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324970</xdr:colOff>
      <xdr:row>7</xdr:row>
      <xdr:rowOff>67236</xdr:rowOff>
    </xdr:from>
    <xdr:to>
      <xdr:col>54</xdr:col>
      <xdr:colOff>549088</xdr:colOff>
      <xdr:row>13</xdr:row>
      <xdr:rowOff>134471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D1C64F73-4789-4338-A497-BC6793FFC079}"/>
            </a:ext>
          </a:extLst>
        </xdr:cNvPr>
        <xdr:cNvSpPr/>
      </xdr:nvSpPr>
      <xdr:spPr>
        <a:xfrm>
          <a:off x="52040117" y="1479177"/>
          <a:ext cx="2173942" cy="1277470"/>
        </a:xfrm>
        <a:prstGeom prst="wedgeRoundRectCallout">
          <a:avLst>
            <a:gd name="adj1" fmla="val -58462"/>
            <a:gd name="adj2" fmla="val -152412"/>
            <a:gd name="adj3" fmla="val 16667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Highlight 48 columns of actual data, and  right mouse-click the </a:t>
          </a:r>
          <a:r>
            <a:rPr lang="en-US" sz="1600" b="1"/>
            <a:t>Fill Handle... </a:t>
          </a:r>
          <a:endParaRPr lang="en-US" sz="1600"/>
        </a:p>
      </xdr:txBody>
    </xdr:sp>
    <xdr:clientData/>
  </xdr:twoCellAnchor>
  <xdr:twoCellAnchor>
    <xdr:from>
      <xdr:col>59</xdr:col>
      <xdr:colOff>925285</xdr:colOff>
      <xdr:row>6</xdr:row>
      <xdr:rowOff>180417</xdr:rowOff>
    </xdr:from>
    <xdr:to>
      <xdr:col>62</xdr:col>
      <xdr:colOff>117181</xdr:colOff>
      <xdr:row>13</xdr:row>
      <xdr:rowOff>43545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E374859E-7F55-484A-9213-86FEEC6BC16E}"/>
            </a:ext>
          </a:extLst>
        </xdr:cNvPr>
        <xdr:cNvSpPr/>
      </xdr:nvSpPr>
      <xdr:spPr>
        <a:xfrm>
          <a:off x="58986964" y="1405060"/>
          <a:ext cx="2090217" cy="1291878"/>
        </a:xfrm>
        <a:prstGeom prst="wedgeRoundRectCallout">
          <a:avLst>
            <a:gd name="adj1" fmla="val 50364"/>
            <a:gd name="adj2" fmla="val -156097"/>
            <a:gd name="adj3" fmla="val 16667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...and then drag to the right 12 more columns to produce the initial budget...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2"/>
  <sheetViews>
    <sheetView showGridLines="0" tabSelected="1" zoomScale="120" zoomScaleNormal="120" workbookViewId="0">
      <pane xSplit="1" ySplit="2" topLeftCell="B3" activePane="bottomRight" state="frozenSplit"/>
      <selection pane="topRight" activeCell="F1" sqref="F1"/>
      <selection pane="bottomLeft" activeCell="A2" sqref="A2"/>
      <selection pane="bottomRight" activeCell="C6" sqref="C6"/>
    </sheetView>
  </sheetViews>
  <sheetFormatPr defaultRowHeight="15.75" customHeight="1" x14ac:dyDescent="0.25"/>
  <cols>
    <col min="1" max="1" width="33.85546875" style="18" customWidth="1"/>
    <col min="2" max="6" width="14.42578125" style="7" customWidth="1"/>
    <col min="7" max="9" width="12" style="2" bestFit="1" customWidth="1"/>
    <col min="10" max="16384" width="9.140625" style="2"/>
  </cols>
  <sheetData>
    <row r="1" spans="1:9" ht="15.75" customHeight="1" x14ac:dyDescent="0.3">
      <c r="A1" s="21" t="s">
        <v>51</v>
      </c>
      <c r="B1" s="1"/>
      <c r="C1" s="1"/>
      <c r="D1" s="1"/>
      <c r="E1" s="1"/>
      <c r="F1" s="1"/>
    </row>
    <row r="2" spans="1:9" s="3" customFormat="1" ht="15.75" customHeight="1" thickBot="1" x14ac:dyDescent="0.3">
      <c r="A2" s="19"/>
      <c r="B2" s="20" t="s">
        <v>3</v>
      </c>
      <c r="C2" s="20" t="s">
        <v>2</v>
      </c>
      <c r="D2" s="20" t="s">
        <v>1</v>
      </c>
      <c r="E2" s="20" t="s">
        <v>0</v>
      </c>
      <c r="F2" s="20"/>
    </row>
    <row r="3" spans="1:9" ht="15.75" customHeight="1" thickTop="1" x14ac:dyDescent="0.25">
      <c r="A3" s="18" t="s">
        <v>24</v>
      </c>
      <c r="B3" s="4"/>
      <c r="C3" s="4"/>
      <c r="D3" s="4"/>
      <c r="E3" s="4"/>
      <c r="F3" s="4"/>
    </row>
    <row r="4" spans="1:9" ht="15.75" customHeight="1" x14ac:dyDescent="0.25">
      <c r="A4" s="18" t="s">
        <v>18</v>
      </c>
      <c r="B4" s="17">
        <v>593940</v>
      </c>
      <c r="C4" s="17">
        <v>642728</v>
      </c>
      <c r="D4" s="17">
        <v>895273.6</v>
      </c>
      <c r="E4" s="17">
        <v>1026328.32</v>
      </c>
      <c r="F4" s="17"/>
      <c r="G4" s="17"/>
      <c r="H4" s="17"/>
      <c r="I4" s="17"/>
    </row>
    <row r="5" spans="1:9" ht="15.75" customHeight="1" x14ac:dyDescent="0.25">
      <c r="A5" s="18" t="s">
        <v>19</v>
      </c>
      <c r="B5" s="11">
        <v>380529.75599999999</v>
      </c>
      <c r="C5" s="11">
        <v>456635.7072</v>
      </c>
      <c r="D5" s="11">
        <v>547962.84863999998</v>
      </c>
      <c r="E5" s="11">
        <v>657555.41836799996</v>
      </c>
      <c r="F5" s="11"/>
    </row>
    <row r="6" spans="1:9" ht="15.75" customHeight="1" x14ac:dyDescent="0.25">
      <c r="A6" s="18" t="s">
        <v>20</v>
      </c>
      <c r="B6" s="17">
        <v>26834.507999999998</v>
      </c>
      <c r="C6" s="17">
        <v>32201.409599999995</v>
      </c>
      <c r="D6" s="17">
        <v>38641.691519999993</v>
      </c>
      <c r="E6" s="17">
        <v>46370.02982399999</v>
      </c>
      <c r="F6" s="17"/>
    </row>
    <row r="7" spans="1:9" ht="15.75" customHeight="1" x14ac:dyDescent="0.4">
      <c r="A7" s="18" t="s">
        <v>21</v>
      </c>
      <c r="B7" s="15">
        <v>80959.199999999997</v>
      </c>
      <c r="C7" s="15">
        <v>97151.039999999994</v>
      </c>
      <c r="D7" s="15">
        <v>116581.24799999999</v>
      </c>
      <c r="E7" s="15">
        <v>139897.49759999997</v>
      </c>
      <c r="F7" s="15"/>
    </row>
    <row r="8" spans="1:9" ht="15.75" customHeight="1" x14ac:dyDescent="0.25">
      <c r="A8" s="18" t="s">
        <v>22</v>
      </c>
      <c r="B8" s="12">
        <f>SUM(B4:B7)</f>
        <v>1082263.4640000002</v>
      </c>
      <c r="C8" s="12">
        <f t="shared" ref="C8:E8" si="0">SUM(C4:C7)</f>
        <v>1228716.1568</v>
      </c>
      <c r="D8" s="12">
        <f t="shared" si="0"/>
        <v>1598459.3881599999</v>
      </c>
      <c r="E8" s="12">
        <f t="shared" si="0"/>
        <v>1870151.2657919999</v>
      </c>
      <c r="F8" s="12"/>
    </row>
    <row r="9" spans="1:9" ht="30.75" customHeight="1" x14ac:dyDescent="0.25">
      <c r="A9" s="18" t="s">
        <v>23</v>
      </c>
      <c r="B9" s="4"/>
      <c r="C9" s="4"/>
      <c r="D9" s="4"/>
      <c r="E9" s="4"/>
      <c r="F9" s="4"/>
    </row>
    <row r="10" spans="1:9" ht="15.75" customHeight="1" x14ac:dyDescent="0.25">
      <c r="A10" s="18" t="s">
        <v>25</v>
      </c>
      <c r="B10" s="11">
        <v>23107.14</v>
      </c>
      <c r="C10" s="11">
        <v>27728.567999999999</v>
      </c>
      <c r="D10" s="11">
        <v>33274.281599999995</v>
      </c>
      <c r="E10" s="11">
        <v>39929.137919999994</v>
      </c>
      <c r="F10" s="11"/>
    </row>
    <row r="11" spans="1:9" ht="15.75" customHeight="1" x14ac:dyDescent="0.25">
      <c r="A11" s="18" t="s">
        <v>26</v>
      </c>
      <c r="B11" s="17">
        <v>403.27199999999999</v>
      </c>
      <c r="C11" s="17">
        <v>483.92639999999994</v>
      </c>
      <c r="D11" s="17">
        <v>580.71167999999989</v>
      </c>
      <c r="E11" s="17">
        <v>696.85401599999989</v>
      </c>
      <c r="F11" s="17"/>
    </row>
    <row r="12" spans="1:9" ht="15.75" customHeight="1" x14ac:dyDescent="0.25">
      <c r="A12" s="18" t="s">
        <v>27</v>
      </c>
      <c r="B12" s="17">
        <v>4320</v>
      </c>
      <c r="C12" s="17">
        <v>5184</v>
      </c>
      <c r="D12" s="17">
        <v>6220.8</v>
      </c>
      <c r="E12" s="17">
        <v>7464.9600000000009</v>
      </c>
      <c r="F12" s="17"/>
    </row>
    <row r="13" spans="1:9" ht="15.75" customHeight="1" x14ac:dyDescent="0.25">
      <c r="A13" s="18" t="s">
        <v>28</v>
      </c>
      <c r="B13" s="17">
        <v>31985.759999999998</v>
      </c>
      <c r="C13" s="17">
        <v>38382.911999999997</v>
      </c>
      <c r="D13" s="17">
        <v>46059.494399999996</v>
      </c>
      <c r="E13" s="17">
        <v>55271.393279999997</v>
      </c>
      <c r="F13" s="17"/>
    </row>
    <row r="14" spans="1:9" ht="15.75" customHeight="1" x14ac:dyDescent="0.25">
      <c r="A14" s="18" t="s">
        <v>5</v>
      </c>
      <c r="B14" s="17">
        <v>4617.1079999999993</v>
      </c>
      <c r="C14" s="17">
        <v>5540.5295999999989</v>
      </c>
      <c r="D14" s="17">
        <v>6648.635519999998</v>
      </c>
      <c r="E14" s="17">
        <v>6648.635519999998</v>
      </c>
      <c r="F14" s="17"/>
      <c r="G14" s="9"/>
      <c r="H14" s="9"/>
      <c r="I14" s="9"/>
    </row>
    <row r="15" spans="1:9" ht="15.75" customHeight="1" x14ac:dyDescent="0.25">
      <c r="A15" s="18" t="s">
        <v>29</v>
      </c>
      <c r="B15" s="17">
        <v>7261.3559999999998</v>
      </c>
      <c r="C15" s="17">
        <v>8713.627199999999</v>
      </c>
      <c r="D15" s="17">
        <v>10456.352639999999</v>
      </c>
      <c r="E15" s="17">
        <v>12547.623167999998</v>
      </c>
      <c r="F15" s="17"/>
    </row>
    <row r="16" spans="1:9" ht="15.75" customHeight="1" x14ac:dyDescent="0.25">
      <c r="A16" s="18" t="s">
        <v>30</v>
      </c>
      <c r="B16" s="17">
        <v>152904</v>
      </c>
      <c r="C16" s="17">
        <v>183484.79999999999</v>
      </c>
      <c r="D16" s="17">
        <v>220181.75999999998</v>
      </c>
      <c r="E16" s="17">
        <v>264218.11199999996</v>
      </c>
      <c r="F16" s="17"/>
    </row>
    <row r="17" spans="1:6" ht="15.75" customHeight="1" x14ac:dyDescent="0.25">
      <c r="A17" s="18" t="s">
        <v>31</v>
      </c>
      <c r="B17" s="17">
        <v>4740.0600000000004</v>
      </c>
      <c r="C17" s="17">
        <v>5688.0720000000001</v>
      </c>
      <c r="D17" s="17">
        <v>6825.6863999999996</v>
      </c>
      <c r="E17" s="17">
        <v>8190.8236799999995</v>
      </c>
      <c r="F17" s="17"/>
    </row>
    <row r="18" spans="1:6" ht="15.75" customHeight="1" x14ac:dyDescent="0.25">
      <c r="A18" s="18" t="s">
        <v>6</v>
      </c>
      <c r="B18" s="17">
        <v>14036.4</v>
      </c>
      <c r="C18" s="17">
        <v>16843.68</v>
      </c>
      <c r="D18" s="17">
        <v>20212.416000000001</v>
      </c>
      <c r="E18" s="17">
        <v>24254.8992</v>
      </c>
      <c r="F18" s="17"/>
    </row>
    <row r="19" spans="1:6" ht="15.75" customHeight="1" x14ac:dyDescent="0.25">
      <c r="A19" s="18" t="s">
        <v>7</v>
      </c>
      <c r="B19" s="17">
        <v>25212.3</v>
      </c>
      <c r="C19" s="17">
        <v>30254.76</v>
      </c>
      <c r="D19" s="17">
        <v>36305.712</v>
      </c>
      <c r="E19" s="17">
        <v>43566.854399999997</v>
      </c>
      <c r="F19" s="17"/>
    </row>
    <row r="20" spans="1:6" ht="15.75" customHeight="1" x14ac:dyDescent="0.25">
      <c r="A20" s="18" t="s">
        <v>32</v>
      </c>
      <c r="B20" s="17">
        <v>8234.1959999999999</v>
      </c>
      <c r="C20" s="17">
        <v>9881.0352000000003</v>
      </c>
      <c r="D20" s="17">
        <v>11857.24224</v>
      </c>
      <c r="E20" s="17">
        <v>14228.690687999999</v>
      </c>
      <c r="F20" s="17"/>
    </row>
    <row r="21" spans="1:6" ht="15.75" customHeight="1" x14ac:dyDescent="0.25">
      <c r="A21" s="18" t="s">
        <v>33</v>
      </c>
      <c r="B21" s="17">
        <v>6947.6879999999992</v>
      </c>
      <c r="C21" s="17">
        <v>8337.2255999999979</v>
      </c>
      <c r="D21" s="17">
        <v>10004.670719999996</v>
      </c>
      <c r="E21" s="17">
        <v>12005.604863999995</v>
      </c>
      <c r="F21" s="17"/>
    </row>
    <row r="22" spans="1:6" ht="15.75" customHeight="1" x14ac:dyDescent="0.25">
      <c r="A22" s="18" t="s">
        <v>34</v>
      </c>
      <c r="B22" s="17">
        <v>3141.6000000000004</v>
      </c>
      <c r="C22" s="17">
        <v>3769.92</v>
      </c>
      <c r="D22" s="17">
        <v>4523.9040000000005</v>
      </c>
      <c r="E22" s="17">
        <v>5428.6847999999991</v>
      </c>
      <c r="F22" s="17"/>
    </row>
    <row r="23" spans="1:6" ht="15.75" customHeight="1" x14ac:dyDescent="0.25">
      <c r="A23" s="18" t="s">
        <v>35</v>
      </c>
      <c r="B23" s="17">
        <v>6659.2416000000003</v>
      </c>
      <c r="C23" s="17">
        <v>7991.0899200000003</v>
      </c>
      <c r="D23" s="17">
        <v>9589.3079040000011</v>
      </c>
      <c r="E23" s="17">
        <v>11507.169484799999</v>
      </c>
      <c r="F23" s="17"/>
    </row>
    <row r="24" spans="1:6" ht="15.75" customHeight="1" x14ac:dyDescent="0.25">
      <c r="A24" s="18" t="s">
        <v>36</v>
      </c>
      <c r="B24" s="17">
        <v>52290.144</v>
      </c>
      <c r="C24" s="17">
        <v>62748.1728</v>
      </c>
      <c r="D24" s="17">
        <v>75297.807359999992</v>
      </c>
      <c r="E24" s="17">
        <v>90357.368831999993</v>
      </c>
      <c r="F24" s="17"/>
    </row>
    <row r="25" spans="1:6" ht="15.75" customHeight="1" x14ac:dyDescent="0.25">
      <c r="A25" s="18" t="s">
        <v>8</v>
      </c>
      <c r="B25" s="17">
        <v>86000</v>
      </c>
      <c r="C25" s="17">
        <v>86000</v>
      </c>
      <c r="D25" s="17">
        <v>122000</v>
      </c>
      <c r="E25" s="17">
        <v>122000</v>
      </c>
      <c r="F25" s="17"/>
    </row>
    <row r="26" spans="1:6" ht="15.75" customHeight="1" x14ac:dyDescent="0.25">
      <c r="A26" s="18" t="s">
        <v>37</v>
      </c>
      <c r="B26" s="17">
        <v>4813.5648000000001</v>
      </c>
      <c r="C26" s="17">
        <v>5776.2777599999999</v>
      </c>
      <c r="D26" s="17">
        <v>6931.5333120000005</v>
      </c>
      <c r="E26" s="17">
        <v>8317.8399743999998</v>
      </c>
      <c r="F26" s="17"/>
    </row>
    <row r="27" spans="1:6" ht="32.25" customHeight="1" x14ac:dyDescent="0.25">
      <c r="A27" s="18" t="s">
        <v>38</v>
      </c>
      <c r="B27" s="17"/>
      <c r="C27" s="17"/>
      <c r="D27" s="17"/>
      <c r="E27" s="17"/>
      <c r="F27" s="17"/>
    </row>
    <row r="28" spans="1:6" ht="15.75" customHeight="1" x14ac:dyDescent="0.25">
      <c r="A28" s="18" t="s">
        <v>9</v>
      </c>
      <c r="B28" s="11">
        <v>75833.408444490051</v>
      </c>
      <c r="C28" s="11">
        <v>99840.036558498003</v>
      </c>
      <c r="D28" s="11">
        <v>123249.44267930761</v>
      </c>
      <c r="E28" s="11">
        <v>158038.26306267042</v>
      </c>
      <c r="F28" s="11"/>
    </row>
    <row r="29" spans="1:6" ht="15.75" customHeight="1" x14ac:dyDescent="0.4">
      <c r="A29" s="18" t="s">
        <v>10</v>
      </c>
      <c r="B29" s="15">
        <v>18958.352111122513</v>
      </c>
      <c r="C29" s="15">
        <v>24960.009139624501</v>
      </c>
      <c r="D29" s="15">
        <v>30812.360669826903</v>
      </c>
      <c r="E29" s="15">
        <v>39509.565765667605</v>
      </c>
      <c r="F29" s="15"/>
    </row>
    <row r="30" spans="1:6" ht="15.75" customHeight="1" x14ac:dyDescent="0.25">
      <c r="A30" s="18" t="s">
        <v>39</v>
      </c>
      <c r="B30" s="12">
        <f>SUM(B11:B29)</f>
        <v>508358.45095561247</v>
      </c>
      <c r="C30" s="12">
        <f t="shared" ref="C30:E30" si="1">SUM(C11:C29)</f>
        <v>603880.07417812257</v>
      </c>
      <c r="D30" s="12">
        <f t="shared" si="1"/>
        <v>747757.83752513444</v>
      </c>
      <c r="E30" s="12">
        <f t="shared" si="1"/>
        <v>884253.34273553791</v>
      </c>
      <c r="F30" s="12"/>
    </row>
    <row r="31" spans="1:6" ht="30.75" customHeight="1" x14ac:dyDescent="0.25">
      <c r="A31" s="18" t="s">
        <v>40</v>
      </c>
      <c r="B31" s="4"/>
      <c r="C31" s="4"/>
      <c r="D31" s="4"/>
      <c r="E31" s="4"/>
      <c r="F31" s="4"/>
    </row>
    <row r="32" spans="1:6" ht="15.75" customHeight="1" x14ac:dyDescent="0.25">
      <c r="A32" s="18" t="s">
        <v>11</v>
      </c>
      <c r="B32" s="11">
        <v>3031.14</v>
      </c>
      <c r="C32" s="11">
        <v>3038.14</v>
      </c>
      <c r="D32" s="11">
        <v>3045.14</v>
      </c>
      <c r="E32" s="11">
        <v>3052.14</v>
      </c>
      <c r="F32" s="11"/>
    </row>
    <row r="33" spans="1:6" ht="15.75" customHeight="1" x14ac:dyDescent="0.25">
      <c r="A33" s="18" t="s">
        <v>12</v>
      </c>
      <c r="B33" s="17">
        <v>8624</v>
      </c>
      <c r="C33" s="17">
        <v>8631</v>
      </c>
      <c r="D33" s="17">
        <v>8638</v>
      </c>
      <c r="E33" s="17">
        <v>8645</v>
      </c>
      <c r="F33" s="17"/>
    </row>
    <row r="34" spans="1:6" ht="15.75" customHeight="1" x14ac:dyDescent="0.4">
      <c r="A34" s="18" t="s">
        <v>13</v>
      </c>
      <c r="B34" s="15">
        <v>10599.33</v>
      </c>
      <c r="C34" s="15">
        <v>10606.33</v>
      </c>
      <c r="D34" s="15">
        <v>10613.33</v>
      </c>
      <c r="E34" s="15">
        <v>10620.33</v>
      </c>
      <c r="F34" s="15"/>
    </row>
    <row r="35" spans="1:6" ht="15.75" customHeight="1" x14ac:dyDescent="0.25">
      <c r="A35" s="18" t="s">
        <v>14</v>
      </c>
      <c r="B35" s="12">
        <f>SUM(B32:B34)</f>
        <v>22254.47</v>
      </c>
      <c r="C35" s="12">
        <f t="shared" ref="C35:E35" si="2">SUM(C32:C34)</f>
        <v>22275.47</v>
      </c>
      <c r="D35" s="12">
        <f t="shared" si="2"/>
        <v>22296.47</v>
      </c>
      <c r="E35" s="12">
        <f t="shared" si="2"/>
        <v>22317.47</v>
      </c>
      <c r="F35" s="12"/>
    </row>
    <row r="36" spans="1:6" ht="30.75" customHeight="1" x14ac:dyDescent="0.25">
      <c r="A36" s="18" t="s">
        <v>44</v>
      </c>
      <c r="B36" s="4"/>
      <c r="C36" s="4"/>
      <c r="D36" s="4"/>
      <c r="E36" s="4"/>
      <c r="F36" s="4"/>
    </row>
    <row r="37" spans="1:6" ht="15.75" customHeight="1" x14ac:dyDescent="0.25">
      <c r="A37" s="18" t="s">
        <v>15</v>
      </c>
      <c r="B37" s="11">
        <v>17644.55</v>
      </c>
      <c r="C37" s="11">
        <v>17651.55</v>
      </c>
      <c r="D37" s="11">
        <v>17658.55</v>
      </c>
      <c r="E37" s="11">
        <v>17665.55</v>
      </c>
      <c r="F37" s="11"/>
    </row>
    <row r="38" spans="1:6" ht="15.75" customHeight="1" x14ac:dyDescent="0.25">
      <c r="A38" s="18" t="s">
        <v>42</v>
      </c>
      <c r="B38" s="17">
        <f>B37*0.33</f>
        <v>5822.7015000000001</v>
      </c>
      <c r="C38" s="17">
        <f t="shared" ref="C38:E38" si="3">C37*0.33</f>
        <v>5825.0114999999996</v>
      </c>
      <c r="D38" s="17">
        <f t="shared" si="3"/>
        <v>5827.3215</v>
      </c>
      <c r="E38" s="17">
        <f t="shared" si="3"/>
        <v>5829.6315000000004</v>
      </c>
      <c r="F38" s="17"/>
    </row>
    <row r="39" spans="1:6" ht="15.75" customHeight="1" x14ac:dyDescent="0.4">
      <c r="A39" s="18" t="s">
        <v>41</v>
      </c>
      <c r="B39" s="16">
        <v>115428.45999999999</v>
      </c>
      <c r="C39" s="16">
        <v>115435.45999999999</v>
      </c>
      <c r="D39" s="16">
        <v>115442.45999999999</v>
      </c>
      <c r="E39" s="16">
        <v>115449.45999999999</v>
      </c>
      <c r="F39" s="16"/>
    </row>
    <row r="40" spans="1:6" ht="15.75" customHeight="1" x14ac:dyDescent="0.25">
      <c r="A40" s="18" t="s">
        <v>43</v>
      </c>
      <c r="B40" s="12">
        <f>SUM(B37:B39)</f>
        <v>138895.71149999998</v>
      </c>
      <c r="C40" s="12">
        <f t="shared" ref="C40:E40" si="4">SUM(C37:C39)</f>
        <v>138912.0215</v>
      </c>
      <c r="D40" s="12">
        <f t="shared" si="4"/>
        <v>138928.3315</v>
      </c>
      <c r="E40" s="12">
        <f t="shared" si="4"/>
        <v>138944.6415</v>
      </c>
      <c r="F40" s="12"/>
    </row>
    <row r="41" spans="1:6" ht="33" customHeight="1" x14ac:dyDescent="0.25">
      <c r="A41" s="18" t="s">
        <v>46</v>
      </c>
      <c r="B41" s="12"/>
      <c r="C41" s="12"/>
      <c r="D41" s="12"/>
      <c r="E41" s="12"/>
      <c r="F41" s="12"/>
    </row>
    <row r="42" spans="1:6" ht="16.5" customHeight="1" x14ac:dyDescent="0.25">
      <c r="A42" s="18" t="s">
        <v>47</v>
      </c>
      <c r="B42" s="12">
        <f>B44*3.5</f>
        <v>19992.174999999999</v>
      </c>
      <c r="C42" s="12">
        <v>22343</v>
      </c>
      <c r="D42" s="12">
        <f t="shared" ref="D42" si="5">D44*3.5</f>
        <v>20153.174999999999</v>
      </c>
      <c r="E42" s="12">
        <v>21344</v>
      </c>
      <c r="F42" s="12"/>
    </row>
    <row r="43" spans="1:6" ht="16.5" customHeight="1" x14ac:dyDescent="0.25">
      <c r="A43" s="18" t="s">
        <v>48</v>
      </c>
      <c r="B43" s="12">
        <f>B44*2.1</f>
        <v>11995.305</v>
      </c>
      <c r="C43" s="12">
        <f t="shared" ref="C43" si="6">C44*2.1</f>
        <v>12043.605000000001</v>
      </c>
      <c r="D43" s="12">
        <v>13244</v>
      </c>
      <c r="E43" s="12">
        <v>12823</v>
      </c>
      <c r="F43" s="12"/>
    </row>
    <row r="44" spans="1:6" ht="16.5" customHeight="1" x14ac:dyDescent="0.4">
      <c r="A44" s="18" t="s">
        <v>49</v>
      </c>
      <c r="B44" s="15">
        <v>5712.05</v>
      </c>
      <c r="C44" s="15">
        <v>5735.05</v>
      </c>
      <c r="D44" s="15">
        <v>5758.05</v>
      </c>
      <c r="E44" s="15">
        <v>5781.05</v>
      </c>
      <c r="F44" s="15"/>
    </row>
    <row r="45" spans="1:6" ht="18.75" customHeight="1" x14ac:dyDescent="0.4">
      <c r="A45" s="18" t="s">
        <v>50</v>
      </c>
      <c r="B45" s="15"/>
      <c r="C45" s="15"/>
      <c r="D45" s="15"/>
      <c r="E45" s="15"/>
      <c r="F45" s="15"/>
    </row>
    <row r="46" spans="1:6" ht="18.75" customHeight="1" x14ac:dyDescent="0.4">
      <c r="B46" s="15"/>
      <c r="C46" s="15"/>
      <c r="D46" s="15"/>
      <c r="E46" s="15"/>
      <c r="F46" s="15"/>
    </row>
    <row r="47" spans="1:6" ht="15.75" customHeight="1" x14ac:dyDescent="0.4">
      <c r="A47" s="18" t="s">
        <v>45</v>
      </c>
      <c r="B47" s="13">
        <f>B40+B35+B30</f>
        <v>669508.63245561242</v>
      </c>
      <c r="C47" s="13">
        <f t="shared" ref="C47:E47" si="7">C40+C35+C30</f>
        <v>765067.56567812257</v>
      </c>
      <c r="D47" s="13">
        <f t="shared" si="7"/>
        <v>908982.6390251345</v>
      </c>
      <c r="E47" s="13">
        <f t="shared" si="7"/>
        <v>1045515.4542355379</v>
      </c>
      <c r="F47" s="13"/>
    </row>
    <row r="48" spans="1:6" ht="30.75" customHeight="1" x14ac:dyDescent="0.4">
      <c r="A48" s="18" t="s">
        <v>16</v>
      </c>
      <c r="B48" s="14">
        <f>B8-B47</f>
        <v>412754.83154438774</v>
      </c>
      <c r="C48" s="14">
        <f t="shared" ref="C48:E48" si="8">C8-C47</f>
        <v>463648.59112187743</v>
      </c>
      <c r="D48" s="14">
        <f t="shared" si="8"/>
        <v>689476.74913486536</v>
      </c>
      <c r="E48" s="14">
        <f t="shared" si="8"/>
        <v>824635.81155646197</v>
      </c>
      <c r="F48" s="14"/>
    </row>
    <row r="49" spans="1:7" s="5" customFormat="1" ht="15.75" customHeight="1" x14ac:dyDescent="0.25">
      <c r="A49" s="18" t="s">
        <v>17</v>
      </c>
      <c r="B49" s="8" t="s">
        <v>17</v>
      </c>
      <c r="C49" s="8" t="s">
        <v>17</v>
      </c>
      <c r="D49" s="8" t="s">
        <v>17</v>
      </c>
      <c r="E49" s="8" t="s">
        <v>17</v>
      </c>
      <c r="F49" s="8"/>
      <c r="G49" s="8" t="s">
        <v>17</v>
      </c>
    </row>
    <row r="50" spans="1:7" ht="15.75" customHeight="1" x14ac:dyDescent="0.25">
      <c r="B50" s="6"/>
      <c r="C50" s="6"/>
      <c r="D50" s="6"/>
      <c r="E50" s="6"/>
      <c r="F50" s="6"/>
    </row>
    <row r="51" spans="1:7" ht="15.75" customHeight="1" x14ac:dyDescent="0.25">
      <c r="B51" s="6"/>
      <c r="C51" s="6"/>
      <c r="D51" s="6"/>
      <c r="E51" s="6"/>
      <c r="F51" s="6"/>
    </row>
    <row r="52" spans="1:7" ht="15.75" customHeight="1" x14ac:dyDescent="0.25">
      <c r="B52" s="6"/>
      <c r="C52" s="6"/>
      <c r="D52" s="6"/>
      <c r="E52" s="6"/>
      <c r="F52" s="6"/>
    </row>
  </sheetData>
  <sortState ref="A11:E26">
    <sortCondition ref="A11"/>
  </sortState>
  <phoneticPr fontId="0" type="noConversion"/>
  <pageMargins left="0.75" right="0.75" top="1" bottom="1" header="0.25" footer="0.5"/>
  <pageSetup scale="87" orientation="portrait" r:id="rId1"/>
  <headerFooter alignWithMargins="0">
    <oddHeader>&amp;L&amp;"Arial,Bold"&amp;8 2:08 PM
&amp;"Arial,Bold"&amp;8 04/12/06
&amp;"Arial,Bold"&amp;8 Accrual Basis&amp;C&amp;"Arial,Bold"&amp;12 Accounting Software Advisor, LLC
&amp;"Arial,Bold"&amp;14 Profit &amp;&amp; Loss
&amp;"Arial,Bold"&amp;10 January through December 2005</oddHeader>
    <oddFooter>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"/>
  <sheetViews>
    <sheetView showGridLines="0" zoomScale="160" zoomScaleNormal="160" workbookViewId="0">
      <selection activeCell="K19" sqref="K19"/>
    </sheetView>
  </sheetViews>
  <sheetFormatPr defaultRowHeight="12.75" x14ac:dyDescent="0.2"/>
  <cols>
    <col min="1" max="1" width="12" customWidth="1"/>
    <col min="2" max="10" width="13" customWidth="1"/>
  </cols>
  <sheetData>
    <row r="6" spans="1:8" ht="16.5" thickBot="1" x14ac:dyDescent="0.3">
      <c r="A6" s="19"/>
      <c r="B6" s="24" t="s">
        <v>3</v>
      </c>
      <c r="C6" s="24" t="s">
        <v>2</v>
      </c>
      <c r="D6" s="24" t="s">
        <v>1</v>
      </c>
      <c r="E6" s="24" t="s">
        <v>0</v>
      </c>
      <c r="F6" s="22" t="s">
        <v>4</v>
      </c>
      <c r="G6" s="22" t="s">
        <v>52</v>
      </c>
      <c r="H6" s="22" t="s">
        <v>53</v>
      </c>
    </row>
    <row r="7" spans="1:8" ht="16.5" thickTop="1" x14ac:dyDescent="0.25">
      <c r="A7" s="18" t="s">
        <v>18</v>
      </c>
      <c r="B7" s="25">
        <v>593940</v>
      </c>
      <c r="C7" s="25">
        <v>642728</v>
      </c>
      <c r="D7" s="25">
        <v>895273.6</v>
      </c>
      <c r="E7" s="25">
        <v>1026328.32</v>
      </c>
      <c r="F7" s="23">
        <v>1176995.1200000001</v>
      </c>
      <c r="G7" s="23">
        <v>1331966.176</v>
      </c>
      <c r="H7" s="23">
        <v>1486937.2320000001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7"/>
  <sheetViews>
    <sheetView showGridLines="0" zoomScale="145" zoomScaleNormal="145" workbookViewId="0">
      <selection activeCell="B17" sqref="B17:G17"/>
    </sheetView>
  </sheetViews>
  <sheetFormatPr defaultRowHeight="15.75" x14ac:dyDescent="0.25"/>
  <cols>
    <col min="1" max="1" width="12" style="2" customWidth="1"/>
    <col min="2" max="10" width="13" style="2" customWidth="1"/>
    <col min="11" max="16384" width="9.140625" style="2"/>
  </cols>
  <sheetData>
    <row r="5" spans="1:8" ht="16.5" thickBot="1" x14ac:dyDescent="0.3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</row>
    <row r="6" spans="1:8" x14ac:dyDescent="0.25">
      <c r="A6" s="18" t="s">
        <v>18</v>
      </c>
      <c r="B6" s="25">
        <v>593940</v>
      </c>
      <c r="C6" s="25">
        <v>642728</v>
      </c>
      <c r="D6" s="25">
        <v>895273.6</v>
      </c>
      <c r="E6" s="25">
        <v>1026328.32</v>
      </c>
      <c r="F6" s="23">
        <v>1176995.1200000001</v>
      </c>
      <c r="G6" s="23">
        <v>1331966.176</v>
      </c>
      <c r="H6" s="23">
        <v>1486937.2320000001</v>
      </c>
    </row>
    <row r="8" spans="1:8" x14ac:dyDescent="0.25">
      <c r="C8" s="2" t="s">
        <v>54</v>
      </c>
      <c r="F8" s="10">
        <f>SLOPE(B6:E6,B5:E5)</f>
        <v>154971.05599999998</v>
      </c>
    </row>
    <row r="9" spans="1:8" x14ac:dyDescent="0.25">
      <c r="C9" s="2" t="s">
        <v>55</v>
      </c>
      <c r="F9" s="10">
        <f>INTERCEPT(B6:E6,B5:E5)</f>
        <v>402139.84</v>
      </c>
    </row>
    <row r="10" spans="1:8" x14ac:dyDescent="0.25">
      <c r="C10" s="2" t="s">
        <v>56</v>
      </c>
      <c r="F10" s="27">
        <f>F9+F8*F5</f>
        <v>1176995.1199999999</v>
      </c>
      <c r="G10" s="27">
        <f>F9+F8*G5</f>
        <v>1331966.176</v>
      </c>
      <c r="H10" s="27">
        <f>F9+F8*H5</f>
        <v>1486937.2320000001</v>
      </c>
    </row>
    <row r="12" spans="1:8" x14ac:dyDescent="0.25">
      <c r="C12" s="2" t="s">
        <v>57</v>
      </c>
      <c r="F12" s="27">
        <f>FORECAST(F5,B6:E6,B5:E5)</f>
        <v>1176995.1199999999</v>
      </c>
    </row>
    <row r="17" spans="2:6" x14ac:dyDescent="0.25">
      <c r="B17" s="25"/>
      <c r="C17" s="25"/>
      <c r="D17" s="25"/>
      <c r="E17" s="25"/>
      <c r="F17" s="2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0"/>
  <sheetViews>
    <sheetView zoomScaleNormal="100" workbookViewId="0">
      <selection activeCell="AU289" sqref="AU289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52" width="14.5703125" style="48" customWidth="1"/>
    <col min="53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AZ6" si="0">SUBTOTAL(9,E2:E5)</f>
        <v>-2047352</v>
      </c>
      <c r="F6" s="43">
        <f t="shared" si="0"/>
        <v>-2051709</v>
      </c>
      <c r="G6" s="43">
        <f t="shared" si="0"/>
        <v>-2051413</v>
      </c>
      <c r="H6" s="43">
        <f t="shared" si="0"/>
        <v>-2045725</v>
      </c>
      <c r="I6" s="43">
        <f t="shared" si="0"/>
        <v>-2028073</v>
      </c>
      <c r="J6" s="43">
        <f t="shared" si="0"/>
        <v>-2022467</v>
      </c>
      <c r="K6" s="43">
        <f t="shared" si="0"/>
        <v>-2019097</v>
      </c>
      <c r="L6" s="43">
        <f t="shared" si="0"/>
        <v>-2026939</v>
      </c>
      <c r="M6" s="43">
        <f t="shared" si="0"/>
        <v>-2031140</v>
      </c>
      <c r="N6" s="43">
        <f t="shared" si="0"/>
        <v>-2051202</v>
      </c>
      <c r="O6" s="43">
        <f t="shared" si="0"/>
        <v>-2036780</v>
      </c>
      <c r="P6" s="43">
        <f t="shared" si="0"/>
        <v>-2027064</v>
      </c>
      <c r="Q6" s="43">
        <f t="shared" si="0"/>
        <v>-2014716</v>
      </c>
      <c r="R6" s="43">
        <f t="shared" si="0"/>
        <v>-2019548</v>
      </c>
      <c r="S6" s="43">
        <f t="shared" si="0"/>
        <v>-2054887</v>
      </c>
      <c r="T6" s="43">
        <f t="shared" si="0"/>
        <v>-2058494</v>
      </c>
      <c r="U6" s="43">
        <f t="shared" si="0"/>
        <v>-2056845</v>
      </c>
      <c r="V6" s="43">
        <f t="shared" si="0"/>
        <v>-2064462</v>
      </c>
      <c r="W6" s="43">
        <f t="shared" si="0"/>
        <v>-2077215</v>
      </c>
      <c r="X6" s="43">
        <f t="shared" si="0"/>
        <v>-2067691</v>
      </c>
      <c r="Y6" s="43">
        <f t="shared" si="0"/>
        <v>-2085977</v>
      </c>
      <c r="Z6" s="43">
        <f t="shared" si="0"/>
        <v>-2071148</v>
      </c>
      <c r="AA6" s="43">
        <f t="shared" si="0"/>
        <v>-2073939</v>
      </c>
      <c r="AB6" s="43">
        <f t="shared" si="0"/>
        <v>-2075411</v>
      </c>
      <c r="AC6" s="43">
        <f t="shared" si="0"/>
        <v>-2054458</v>
      </c>
      <c r="AD6" s="43">
        <f t="shared" si="0"/>
        <v>-2059496</v>
      </c>
      <c r="AE6" s="43">
        <f t="shared" si="0"/>
        <v>-2068826</v>
      </c>
      <c r="AF6" s="43">
        <f t="shared" si="0"/>
        <v>-2048566</v>
      </c>
      <c r="AG6" s="43">
        <f t="shared" si="0"/>
        <v>-2061071</v>
      </c>
      <c r="AH6" s="43">
        <f t="shared" si="0"/>
        <v>-2069350</v>
      </c>
      <c r="AI6" s="43">
        <f t="shared" si="0"/>
        <v>-2067290</v>
      </c>
      <c r="AJ6" s="43">
        <f t="shared" si="0"/>
        <v>-2080881</v>
      </c>
      <c r="AK6" s="43">
        <f t="shared" si="0"/>
        <v>-2105110</v>
      </c>
      <c r="AL6" s="43">
        <f t="shared" si="0"/>
        <v>-2092323</v>
      </c>
      <c r="AM6" s="43">
        <f t="shared" si="0"/>
        <v>-2074043</v>
      </c>
      <c r="AN6" s="43">
        <f t="shared" si="0"/>
        <v>-2083712</v>
      </c>
      <c r="AO6" s="43">
        <f t="shared" si="0"/>
        <v>-1962281.849509804</v>
      </c>
      <c r="AP6" s="43">
        <f t="shared" si="0"/>
        <v>-2086852</v>
      </c>
      <c r="AQ6" s="43">
        <f t="shared" si="0"/>
        <v>-2148422.6353529412</v>
      </c>
      <c r="AR6" s="43">
        <f t="shared" si="0"/>
        <v>-2089992</v>
      </c>
      <c r="AS6" s="43">
        <f t="shared" si="0"/>
        <v>-2094562.421196078</v>
      </c>
      <c r="AT6" s="43">
        <f t="shared" si="0"/>
        <v>-2093133</v>
      </c>
      <c r="AU6" s="43">
        <f t="shared" si="0"/>
        <v>-2127703.2070392161</v>
      </c>
      <c r="AV6" s="43">
        <f t="shared" si="0"/>
        <v>-2040874</v>
      </c>
      <c r="AW6" s="43">
        <f t="shared" si="0"/>
        <v>-2075504</v>
      </c>
      <c r="AX6" s="43">
        <f t="shared" si="0"/>
        <v>-2053813</v>
      </c>
      <c r="AY6" s="43">
        <f t="shared" si="0"/>
        <v>-2036683</v>
      </c>
      <c r="AZ6" s="43">
        <f t="shared" si="0"/>
        <v>-2126554</v>
      </c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AZ11" si="1">SUBTOTAL(9,E7:E10)</f>
        <v>-169637</v>
      </c>
      <c r="F11" s="43">
        <f t="shared" si="1"/>
        <v>-169903</v>
      </c>
      <c r="G11" s="43">
        <f t="shared" si="1"/>
        <v>-169000</v>
      </c>
      <c r="H11" s="43">
        <f t="shared" si="1"/>
        <v>-168342</v>
      </c>
      <c r="I11" s="43">
        <f t="shared" si="1"/>
        <v>-168932</v>
      </c>
      <c r="J11" s="43">
        <f t="shared" si="1"/>
        <v>-167057</v>
      </c>
      <c r="K11" s="43">
        <f t="shared" si="1"/>
        <v>-165375</v>
      </c>
      <c r="L11" s="43">
        <f t="shared" si="1"/>
        <v>-165339</v>
      </c>
      <c r="M11" s="43">
        <f t="shared" si="1"/>
        <v>-163148</v>
      </c>
      <c r="N11" s="43">
        <f t="shared" si="1"/>
        <v>-164945</v>
      </c>
      <c r="O11" s="43">
        <f t="shared" si="1"/>
        <v>-165129</v>
      </c>
      <c r="P11" s="43">
        <f t="shared" si="1"/>
        <v>-163474</v>
      </c>
      <c r="Q11" s="43">
        <f t="shared" si="1"/>
        <v>-161880</v>
      </c>
      <c r="R11" s="43">
        <f t="shared" si="1"/>
        <v>-164484</v>
      </c>
      <c r="S11" s="43">
        <f t="shared" si="1"/>
        <v>-164305</v>
      </c>
      <c r="T11" s="43">
        <f t="shared" si="1"/>
        <v>-165904</v>
      </c>
      <c r="U11" s="43">
        <f t="shared" si="1"/>
        <v>-167533</v>
      </c>
      <c r="V11" s="43">
        <f t="shared" si="1"/>
        <v>-168474</v>
      </c>
      <c r="W11" s="43">
        <f t="shared" si="1"/>
        <v>-169691</v>
      </c>
      <c r="X11" s="43">
        <f t="shared" si="1"/>
        <v>-171473</v>
      </c>
      <c r="Y11" s="43">
        <f t="shared" si="1"/>
        <v>-170736</v>
      </c>
      <c r="Z11" s="43">
        <f t="shared" si="1"/>
        <v>-170623</v>
      </c>
      <c r="AA11" s="43">
        <f t="shared" si="1"/>
        <v>-169470</v>
      </c>
      <c r="AB11" s="43">
        <f t="shared" si="1"/>
        <v>-171114</v>
      </c>
      <c r="AC11" s="43">
        <f t="shared" si="1"/>
        <v>-170757</v>
      </c>
      <c r="AD11" s="43">
        <f t="shared" si="1"/>
        <v>-173022</v>
      </c>
      <c r="AE11" s="43">
        <f t="shared" si="1"/>
        <v>-171055</v>
      </c>
      <c r="AF11" s="43">
        <f t="shared" si="1"/>
        <v>-170080</v>
      </c>
      <c r="AG11" s="43">
        <f t="shared" si="1"/>
        <v>-171840</v>
      </c>
      <c r="AH11" s="43">
        <f t="shared" si="1"/>
        <v>-172487</v>
      </c>
      <c r="AI11" s="43">
        <f t="shared" si="1"/>
        <v>-173222</v>
      </c>
      <c r="AJ11" s="43">
        <f t="shared" si="1"/>
        <v>-175126</v>
      </c>
      <c r="AK11" s="43">
        <f t="shared" si="1"/>
        <v>-176056</v>
      </c>
      <c r="AL11" s="43">
        <f t="shared" si="1"/>
        <v>-172861</v>
      </c>
      <c r="AM11" s="43">
        <f t="shared" si="1"/>
        <v>-169119</v>
      </c>
      <c r="AN11" s="43">
        <f t="shared" si="1"/>
        <v>-172911</v>
      </c>
      <c r="AO11" s="43">
        <f t="shared" si="1"/>
        <v>-173133</v>
      </c>
      <c r="AP11" s="43">
        <f t="shared" si="1"/>
        <v>-173355</v>
      </c>
      <c r="AQ11" s="43">
        <f t="shared" si="1"/>
        <v>-173578</v>
      </c>
      <c r="AR11" s="43">
        <f t="shared" si="1"/>
        <v>-173802</v>
      </c>
      <c r="AS11" s="43">
        <f t="shared" si="1"/>
        <v>-174024</v>
      </c>
      <c r="AT11" s="43">
        <f t="shared" si="1"/>
        <v>-174246</v>
      </c>
      <c r="AU11" s="43">
        <f t="shared" si="1"/>
        <v>-174469</v>
      </c>
      <c r="AV11" s="43">
        <f t="shared" si="1"/>
        <v>-174692</v>
      </c>
      <c r="AW11" s="43">
        <f t="shared" si="1"/>
        <v>-174914</v>
      </c>
      <c r="AX11" s="43">
        <f t="shared" si="1"/>
        <v>-175137</v>
      </c>
      <c r="AY11" s="43">
        <f t="shared" si="1"/>
        <v>-175359</v>
      </c>
      <c r="AZ11" s="43">
        <f t="shared" si="1"/>
        <v>-175582</v>
      </c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AZ16" si="2">SUBTOTAL(9,E12:E15)</f>
        <v>-529638</v>
      </c>
      <c r="F16" s="43">
        <f t="shared" si="2"/>
        <v>-531241</v>
      </c>
      <c r="G16" s="43">
        <f t="shared" si="2"/>
        <v>-532033</v>
      </c>
      <c r="H16" s="43">
        <f t="shared" si="2"/>
        <v>-531643</v>
      </c>
      <c r="I16" s="43">
        <f t="shared" si="2"/>
        <v>-533963</v>
      </c>
      <c r="J16" s="43">
        <f t="shared" si="2"/>
        <v>-534126</v>
      </c>
      <c r="K16" s="43">
        <f t="shared" si="2"/>
        <v>-536216</v>
      </c>
      <c r="L16" s="43">
        <f t="shared" si="2"/>
        <v>-537385</v>
      </c>
      <c r="M16" s="43">
        <f t="shared" si="2"/>
        <v>-539029</v>
      </c>
      <c r="N16" s="43">
        <f t="shared" si="2"/>
        <v>-540954</v>
      </c>
      <c r="O16" s="43">
        <f t="shared" si="2"/>
        <v>-541354</v>
      </c>
      <c r="P16" s="43">
        <f t="shared" si="2"/>
        <v>-540254</v>
      </c>
      <c r="Q16" s="43">
        <f t="shared" si="2"/>
        <v>-538076</v>
      </c>
      <c r="R16" s="43">
        <f t="shared" si="2"/>
        <v>-537952</v>
      </c>
      <c r="S16" s="43">
        <f t="shared" si="2"/>
        <v>-537726</v>
      </c>
      <c r="T16" s="43">
        <f t="shared" si="2"/>
        <v>-536807</v>
      </c>
      <c r="U16" s="43">
        <f t="shared" si="2"/>
        <v>-536440</v>
      </c>
      <c r="V16" s="43">
        <f t="shared" si="2"/>
        <v>-538849</v>
      </c>
      <c r="W16" s="43">
        <f t="shared" si="2"/>
        <v>-537695</v>
      </c>
      <c r="X16" s="43">
        <f t="shared" si="2"/>
        <v>-536216</v>
      </c>
      <c r="Y16" s="43">
        <f t="shared" si="2"/>
        <v>-534568</v>
      </c>
      <c r="Z16" s="43">
        <f t="shared" si="2"/>
        <v>-534042</v>
      </c>
      <c r="AA16" s="43">
        <f t="shared" si="2"/>
        <v>-535710</v>
      </c>
      <c r="AB16" s="43">
        <f t="shared" si="2"/>
        <v>-536312</v>
      </c>
      <c r="AC16" s="43">
        <f t="shared" si="2"/>
        <v>-536165</v>
      </c>
      <c r="AD16" s="43">
        <f t="shared" si="2"/>
        <v>-536346</v>
      </c>
      <c r="AE16" s="43">
        <f t="shared" si="2"/>
        <v>-535291</v>
      </c>
      <c r="AF16" s="43">
        <f t="shared" si="2"/>
        <v>-535790</v>
      </c>
      <c r="AG16" s="43">
        <f t="shared" si="2"/>
        <v>-538626</v>
      </c>
      <c r="AH16" s="43">
        <f t="shared" si="2"/>
        <v>-537816</v>
      </c>
      <c r="AI16" s="43">
        <f t="shared" si="2"/>
        <v>-539345</v>
      </c>
      <c r="AJ16" s="43">
        <f t="shared" si="2"/>
        <v>-540950</v>
      </c>
      <c r="AK16" s="43">
        <f t="shared" si="2"/>
        <v>-538708</v>
      </c>
      <c r="AL16" s="43">
        <f t="shared" si="2"/>
        <v>-535974</v>
      </c>
      <c r="AM16" s="43">
        <f t="shared" si="2"/>
        <v>-536038</v>
      </c>
      <c r="AN16" s="43">
        <f t="shared" si="2"/>
        <v>-538428</v>
      </c>
      <c r="AO16" s="43">
        <f t="shared" si="2"/>
        <v>-538532</v>
      </c>
      <c r="AP16" s="43">
        <f t="shared" si="2"/>
        <v>-538636</v>
      </c>
      <c r="AQ16" s="43">
        <f t="shared" si="2"/>
        <v>-538741</v>
      </c>
      <c r="AR16" s="43">
        <f t="shared" si="2"/>
        <v>-538846</v>
      </c>
      <c r="AS16" s="43">
        <f t="shared" si="2"/>
        <v>-538950</v>
      </c>
      <c r="AT16" s="43">
        <f t="shared" si="2"/>
        <v>-539055</v>
      </c>
      <c r="AU16" s="43">
        <f t="shared" si="2"/>
        <v>-539159</v>
      </c>
      <c r="AV16" s="43">
        <f t="shared" si="2"/>
        <v>-539263</v>
      </c>
      <c r="AW16" s="43">
        <f t="shared" si="2"/>
        <v>-539368</v>
      </c>
      <c r="AX16" s="43">
        <f t="shared" si="2"/>
        <v>-539472</v>
      </c>
      <c r="AY16" s="43">
        <f t="shared" si="2"/>
        <v>-539575</v>
      </c>
      <c r="AZ16" s="43">
        <f t="shared" si="2"/>
        <v>-539680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AZ21" si="3">SUBTOTAL(9,E17:E20)</f>
        <v>-91793</v>
      </c>
      <c r="F21" s="43">
        <f t="shared" si="3"/>
        <v>-95030</v>
      </c>
      <c r="G21" s="43">
        <f t="shared" si="3"/>
        <v>-95321</v>
      </c>
      <c r="H21" s="43">
        <f t="shared" si="3"/>
        <v>-95156</v>
      </c>
      <c r="I21" s="43">
        <f t="shared" si="3"/>
        <v>-93481</v>
      </c>
      <c r="J21" s="43">
        <f t="shared" si="3"/>
        <v>-92311</v>
      </c>
      <c r="K21" s="43">
        <f t="shared" si="3"/>
        <v>-90909</v>
      </c>
      <c r="L21" s="43">
        <f t="shared" si="3"/>
        <v>-89839</v>
      </c>
      <c r="M21" s="43">
        <f t="shared" si="3"/>
        <v>-88132</v>
      </c>
      <c r="N21" s="43">
        <f t="shared" si="3"/>
        <v>-90149</v>
      </c>
      <c r="O21" s="43">
        <f t="shared" si="3"/>
        <v>-87560</v>
      </c>
      <c r="P21" s="43">
        <f t="shared" si="3"/>
        <v>-87834</v>
      </c>
      <c r="Q21" s="43">
        <f t="shared" si="3"/>
        <v>-87642</v>
      </c>
      <c r="R21" s="43">
        <f t="shared" si="3"/>
        <v>-86933</v>
      </c>
      <c r="S21" s="43">
        <f t="shared" si="3"/>
        <v>-86265</v>
      </c>
      <c r="T21" s="43">
        <f t="shared" si="3"/>
        <v>-85309</v>
      </c>
      <c r="U21" s="43">
        <f t="shared" si="3"/>
        <v>-83314</v>
      </c>
      <c r="V21" s="43">
        <f t="shared" si="3"/>
        <v>-81320</v>
      </c>
      <c r="W21" s="43">
        <f t="shared" si="3"/>
        <v>-81127</v>
      </c>
      <c r="X21" s="43">
        <f t="shared" si="3"/>
        <v>-78622</v>
      </c>
      <c r="Y21" s="43">
        <f t="shared" si="3"/>
        <v>-79555</v>
      </c>
      <c r="Z21" s="43">
        <f t="shared" si="3"/>
        <v>-82348</v>
      </c>
      <c r="AA21" s="43">
        <f t="shared" si="3"/>
        <v>-81832</v>
      </c>
      <c r="AB21" s="43">
        <f t="shared" si="3"/>
        <v>-79799</v>
      </c>
      <c r="AC21" s="43">
        <f t="shared" si="3"/>
        <v>-76027</v>
      </c>
      <c r="AD21" s="43">
        <f t="shared" si="3"/>
        <v>-74361</v>
      </c>
      <c r="AE21" s="43">
        <f t="shared" si="3"/>
        <v>-75113</v>
      </c>
      <c r="AF21" s="43">
        <f t="shared" si="3"/>
        <v>-73341</v>
      </c>
      <c r="AG21" s="43">
        <f t="shared" si="3"/>
        <v>-72911</v>
      </c>
      <c r="AH21" s="43">
        <f t="shared" si="3"/>
        <v>-71085</v>
      </c>
      <c r="AI21" s="43">
        <f t="shared" si="3"/>
        <v>-69941</v>
      </c>
      <c r="AJ21" s="43">
        <f t="shared" si="3"/>
        <v>-70857</v>
      </c>
      <c r="AK21" s="43">
        <f t="shared" si="3"/>
        <v>-71880</v>
      </c>
      <c r="AL21" s="43">
        <f t="shared" si="3"/>
        <v>-73106</v>
      </c>
      <c r="AM21" s="43">
        <f t="shared" si="3"/>
        <v>-71596</v>
      </c>
      <c r="AN21" s="43">
        <f t="shared" si="3"/>
        <v>-68682</v>
      </c>
      <c r="AO21" s="43">
        <f t="shared" si="3"/>
        <v>-67905</v>
      </c>
      <c r="AP21" s="43">
        <f t="shared" si="3"/>
        <v>-67131</v>
      </c>
      <c r="AQ21" s="43">
        <f t="shared" si="3"/>
        <v>-66357</v>
      </c>
      <c r="AR21" s="43">
        <f t="shared" si="3"/>
        <v>-65583</v>
      </c>
      <c r="AS21" s="43">
        <f t="shared" si="3"/>
        <v>-64807</v>
      </c>
      <c r="AT21" s="43">
        <f t="shared" si="3"/>
        <v>-64034</v>
      </c>
      <c r="AU21" s="43">
        <f t="shared" si="3"/>
        <v>-63259</v>
      </c>
      <c r="AV21" s="43">
        <f t="shared" si="3"/>
        <v>-62484</v>
      </c>
      <c r="AW21" s="43">
        <f t="shared" si="3"/>
        <v>-61710</v>
      </c>
      <c r="AX21" s="43">
        <f t="shared" si="3"/>
        <v>-60935</v>
      </c>
      <c r="AY21" s="43">
        <f t="shared" si="3"/>
        <v>-60161</v>
      </c>
      <c r="AZ21" s="43">
        <f t="shared" si="3"/>
        <v>-59386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AZ26" si="4">SUBTOTAL(9,E22:E25)</f>
        <v>328958</v>
      </c>
      <c r="F26" s="43">
        <f t="shared" si="4"/>
        <v>327865</v>
      </c>
      <c r="G26" s="43">
        <f t="shared" si="4"/>
        <v>327017</v>
      </c>
      <c r="H26" s="43">
        <f t="shared" si="4"/>
        <v>326489</v>
      </c>
      <c r="I26" s="43">
        <f t="shared" si="4"/>
        <v>324448</v>
      </c>
      <c r="J26" s="43">
        <f t="shared" si="4"/>
        <v>322738</v>
      </c>
      <c r="K26" s="43">
        <f t="shared" si="4"/>
        <v>323352</v>
      </c>
      <c r="L26" s="43">
        <f t="shared" si="4"/>
        <v>322829</v>
      </c>
      <c r="M26" s="43">
        <f t="shared" si="4"/>
        <v>320668</v>
      </c>
      <c r="N26" s="43">
        <f t="shared" si="4"/>
        <v>322361</v>
      </c>
      <c r="O26" s="43">
        <f t="shared" si="4"/>
        <v>322762</v>
      </c>
      <c r="P26" s="43">
        <f t="shared" si="4"/>
        <v>320087</v>
      </c>
      <c r="Q26" s="43">
        <f t="shared" si="4"/>
        <v>320057</v>
      </c>
      <c r="R26" s="43">
        <f t="shared" si="4"/>
        <v>322852</v>
      </c>
      <c r="S26" s="43">
        <f t="shared" si="4"/>
        <v>322532</v>
      </c>
      <c r="T26" s="43">
        <f t="shared" si="4"/>
        <v>323747</v>
      </c>
      <c r="U26" s="43">
        <f t="shared" si="4"/>
        <v>325220</v>
      </c>
      <c r="V26" s="43">
        <f t="shared" si="4"/>
        <v>324687</v>
      </c>
      <c r="W26" s="43">
        <f t="shared" si="4"/>
        <v>325589</v>
      </c>
      <c r="X26" s="43">
        <f t="shared" si="4"/>
        <v>325439</v>
      </c>
      <c r="Y26" s="43">
        <f t="shared" si="4"/>
        <v>323834</v>
      </c>
      <c r="Z26" s="43">
        <f t="shared" si="4"/>
        <v>323568</v>
      </c>
      <c r="AA26" s="43">
        <f t="shared" si="4"/>
        <v>324032</v>
      </c>
      <c r="AB26" s="43">
        <f t="shared" si="4"/>
        <v>328002</v>
      </c>
      <c r="AC26" s="43">
        <f t="shared" si="4"/>
        <v>325190</v>
      </c>
      <c r="AD26" s="43">
        <f t="shared" si="4"/>
        <v>324372</v>
      </c>
      <c r="AE26" s="43">
        <f t="shared" si="4"/>
        <v>319023</v>
      </c>
      <c r="AF26" s="43">
        <f t="shared" si="4"/>
        <v>318804</v>
      </c>
      <c r="AG26" s="43">
        <f t="shared" si="4"/>
        <v>321839</v>
      </c>
      <c r="AH26" s="43">
        <f t="shared" si="4"/>
        <v>322892</v>
      </c>
      <c r="AI26" s="43">
        <f t="shared" si="4"/>
        <v>321657</v>
      </c>
      <c r="AJ26" s="43">
        <f t="shared" si="4"/>
        <v>319363</v>
      </c>
      <c r="AK26" s="43">
        <f t="shared" si="4"/>
        <v>319627</v>
      </c>
      <c r="AL26" s="43">
        <f t="shared" si="4"/>
        <v>318711</v>
      </c>
      <c r="AM26" s="43">
        <f t="shared" si="4"/>
        <v>317272</v>
      </c>
      <c r="AN26" s="43">
        <f t="shared" si="4"/>
        <v>320304</v>
      </c>
      <c r="AO26" s="43">
        <f t="shared" si="4"/>
        <v>320150</v>
      </c>
      <c r="AP26" s="43">
        <f t="shared" si="4"/>
        <v>319996</v>
      </c>
      <c r="AQ26" s="43">
        <f t="shared" si="4"/>
        <v>319842</v>
      </c>
      <c r="AR26" s="43">
        <f t="shared" si="4"/>
        <v>319686</v>
      </c>
      <c r="AS26" s="43">
        <f t="shared" si="4"/>
        <v>319533</v>
      </c>
      <c r="AT26" s="43">
        <f t="shared" si="4"/>
        <v>319378</v>
      </c>
      <c r="AU26" s="43">
        <f t="shared" si="4"/>
        <v>319225</v>
      </c>
      <c r="AV26" s="43">
        <f t="shared" si="4"/>
        <v>319069</v>
      </c>
      <c r="AW26" s="43">
        <f t="shared" si="4"/>
        <v>318915</v>
      </c>
      <c r="AX26" s="43">
        <f t="shared" si="4"/>
        <v>318761</v>
      </c>
      <c r="AY26" s="43">
        <f t="shared" si="4"/>
        <v>318607</v>
      </c>
      <c r="AZ26" s="43">
        <f t="shared" si="4"/>
        <v>318453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AZ31" si="5">SUBTOTAL(9,E27:E30)</f>
        <v>146986</v>
      </c>
      <c r="F31" s="43">
        <f t="shared" si="5"/>
        <v>148012</v>
      </c>
      <c r="G31" s="43">
        <f t="shared" si="5"/>
        <v>148057</v>
      </c>
      <c r="H31" s="43">
        <f t="shared" si="5"/>
        <v>148606</v>
      </c>
      <c r="I31" s="43">
        <f t="shared" si="5"/>
        <v>147410</v>
      </c>
      <c r="J31" s="43">
        <f t="shared" si="5"/>
        <v>148809</v>
      </c>
      <c r="K31" s="43">
        <f t="shared" si="5"/>
        <v>151366</v>
      </c>
      <c r="L31" s="43">
        <f t="shared" si="5"/>
        <v>150701</v>
      </c>
      <c r="M31" s="43">
        <f t="shared" si="5"/>
        <v>149987</v>
      </c>
      <c r="N31" s="43">
        <f t="shared" si="5"/>
        <v>149347</v>
      </c>
      <c r="O31" s="43">
        <f t="shared" si="5"/>
        <v>146801</v>
      </c>
      <c r="P31" s="43">
        <f t="shared" si="5"/>
        <v>147149</v>
      </c>
      <c r="Q31" s="43">
        <f t="shared" si="5"/>
        <v>145876</v>
      </c>
      <c r="R31" s="43">
        <f t="shared" si="5"/>
        <v>145504</v>
      </c>
      <c r="S31" s="43">
        <f t="shared" si="5"/>
        <v>147458</v>
      </c>
      <c r="T31" s="43">
        <f t="shared" si="5"/>
        <v>147807</v>
      </c>
      <c r="U31" s="43">
        <f t="shared" si="5"/>
        <v>146806</v>
      </c>
      <c r="V31" s="43">
        <f t="shared" si="5"/>
        <v>148756</v>
      </c>
      <c r="W31" s="43">
        <f t="shared" si="5"/>
        <v>147829</v>
      </c>
      <c r="X31" s="43">
        <f t="shared" si="5"/>
        <v>145727</v>
      </c>
      <c r="Y31" s="43">
        <f t="shared" si="5"/>
        <v>146806</v>
      </c>
      <c r="Z31" s="43">
        <f t="shared" si="5"/>
        <v>144412</v>
      </c>
      <c r="AA31" s="43">
        <f t="shared" si="5"/>
        <v>146657</v>
      </c>
      <c r="AB31" s="43">
        <f t="shared" si="5"/>
        <v>146601</v>
      </c>
      <c r="AC31" s="43">
        <f t="shared" si="5"/>
        <v>148138</v>
      </c>
      <c r="AD31" s="43">
        <f t="shared" si="5"/>
        <v>147767</v>
      </c>
      <c r="AE31" s="43">
        <f t="shared" si="5"/>
        <v>149349</v>
      </c>
      <c r="AF31" s="43">
        <f t="shared" si="5"/>
        <v>148997</v>
      </c>
      <c r="AG31" s="43">
        <f t="shared" si="5"/>
        <v>147650</v>
      </c>
      <c r="AH31" s="43">
        <f t="shared" si="5"/>
        <v>150329</v>
      </c>
      <c r="AI31" s="43">
        <f t="shared" si="5"/>
        <v>150841</v>
      </c>
      <c r="AJ31" s="43">
        <f t="shared" si="5"/>
        <v>150495</v>
      </c>
      <c r="AK31" s="43">
        <f t="shared" si="5"/>
        <v>150814</v>
      </c>
      <c r="AL31" s="43">
        <f t="shared" si="5"/>
        <v>150214</v>
      </c>
      <c r="AM31" s="43">
        <f t="shared" si="5"/>
        <v>151425</v>
      </c>
      <c r="AN31" s="43">
        <f t="shared" si="5"/>
        <v>149107</v>
      </c>
      <c r="AO31" s="43">
        <f t="shared" si="5"/>
        <v>149152</v>
      </c>
      <c r="AP31" s="43">
        <f t="shared" si="5"/>
        <v>149199</v>
      </c>
      <c r="AQ31" s="43">
        <f t="shared" si="5"/>
        <v>149245</v>
      </c>
      <c r="AR31" s="43">
        <f t="shared" si="5"/>
        <v>149291</v>
      </c>
      <c r="AS31" s="43">
        <f t="shared" si="5"/>
        <v>149338</v>
      </c>
      <c r="AT31" s="43">
        <f t="shared" si="5"/>
        <v>149385</v>
      </c>
      <c r="AU31" s="43">
        <f t="shared" si="5"/>
        <v>149431</v>
      </c>
      <c r="AV31" s="43">
        <f t="shared" si="5"/>
        <v>149477</v>
      </c>
      <c r="AW31" s="43">
        <f t="shared" si="5"/>
        <v>149523</v>
      </c>
      <c r="AX31" s="43">
        <f t="shared" si="5"/>
        <v>149571</v>
      </c>
      <c r="AY31" s="43">
        <f t="shared" si="5"/>
        <v>149616</v>
      </c>
      <c r="AZ31" s="43">
        <f t="shared" si="5"/>
        <v>149662</v>
      </c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AZ36" si="6">SUBTOTAL(9,E32:E35)</f>
        <v>279300</v>
      </c>
      <c r="F36" s="43">
        <f t="shared" si="6"/>
        <v>277508</v>
      </c>
      <c r="G36" s="43">
        <f t="shared" si="6"/>
        <v>275729</v>
      </c>
      <c r="H36" s="43">
        <f t="shared" si="6"/>
        <v>274807</v>
      </c>
      <c r="I36" s="43">
        <f t="shared" si="6"/>
        <v>275894</v>
      </c>
      <c r="J36" s="43">
        <f t="shared" si="6"/>
        <v>278249</v>
      </c>
      <c r="K36" s="43">
        <f t="shared" si="6"/>
        <v>277975</v>
      </c>
      <c r="L36" s="43">
        <f t="shared" si="6"/>
        <v>280522</v>
      </c>
      <c r="M36" s="43">
        <f t="shared" si="6"/>
        <v>278483</v>
      </c>
      <c r="N36" s="43">
        <f t="shared" si="6"/>
        <v>278312</v>
      </c>
      <c r="O36" s="43">
        <f t="shared" si="6"/>
        <v>277876</v>
      </c>
      <c r="P36" s="43">
        <f t="shared" si="6"/>
        <v>277626</v>
      </c>
      <c r="Q36" s="43">
        <f t="shared" si="6"/>
        <v>277908</v>
      </c>
      <c r="R36" s="43">
        <f t="shared" si="6"/>
        <v>278117</v>
      </c>
      <c r="S36" s="43">
        <f t="shared" si="6"/>
        <v>277080</v>
      </c>
      <c r="T36" s="43">
        <f t="shared" si="6"/>
        <v>274731</v>
      </c>
      <c r="U36" s="43">
        <f t="shared" si="6"/>
        <v>277334</v>
      </c>
      <c r="V36" s="43">
        <f t="shared" si="6"/>
        <v>275761</v>
      </c>
      <c r="W36" s="43">
        <f t="shared" si="6"/>
        <v>272647</v>
      </c>
      <c r="X36" s="43">
        <f t="shared" si="6"/>
        <v>273275</v>
      </c>
      <c r="Y36" s="43">
        <f t="shared" si="6"/>
        <v>273592</v>
      </c>
      <c r="Z36" s="43">
        <f t="shared" si="6"/>
        <v>272916</v>
      </c>
      <c r="AA36" s="43">
        <f t="shared" si="6"/>
        <v>273559</v>
      </c>
      <c r="AB36" s="43">
        <f t="shared" si="6"/>
        <v>274697</v>
      </c>
      <c r="AC36" s="43">
        <f t="shared" si="6"/>
        <v>274220</v>
      </c>
      <c r="AD36" s="43">
        <f t="shared" si="6"/>
        <v>276178</v>
      </c>
      <c r="AE36" s="43">
        <f t="shared" si="6"/>
        <v>276334</v>
      </c>
      <c r="AF36" s="43">
        <f t="shared" si="6"/>
        <v>273156</v>
      </c>
      <c r="AG36" s="43">
        <f t="shared" si="6"/>
        <v>272470</v>
      </c>
      <c r="AH36" s="43">
        <f t="shared" si="6"/>
        <v>270186</v>
      </c>
      <c r="AI36" s="43">
        <f t="shared" si="6"/>
        <v>271367</v>
      </c>
      <c r="AJ36" s="43">
        <f t="shared" si="6"/>
        <v>270880</v>
      </c>
      <c r="AK36" s="43">
        <f t="shared" si="6"/>
        <v>274050</v>
      </c>
      <c r="AL36" s="43">
        <f t="shared" si="6"/>
        <v>273844</v>
      </c>
      <c r="AM36" s="43">
        <f t="shared" si="6"/>
        <v>273862</v>
      </c>
      <c r="AN36" s="43">
        <f t="shared" si="6"/>
        <v>272108</v>
      </c>
      <c r="AO36" s="43">
        <f t="shared" si="6"/>
        <v>271922</v>
      </c>
      <c r="AP36" s="43">
        <f t="shared" si="6"/>
        <v>271738</v>
      </c>
      <c r="AQ36" s="43">
        <f t="shared" si="6"/>
        <v>271552</v>
      </c>
      <c r="AR36" s="43">
        <f t="shared" si="6"/>
        <v>271367</v>
      </c>
      <c r="AS36" s="43">
        <f t="shared" si="6"/>
        <v>271182</v>
      </c>
      <c r="AT36" s="43">
        <f t="shared" si="6"/>
        <v>270995</v>
      </c>
      <c r="AU36" s="43">
        <f t="shared" si="6"/>
        <v>270812</v>
      </c>
      <c r="AV36" s="43">
        <f t="shared" si="6"/>
        <v>270626</v>
      </c>
      <c r="AW36" s="43">
        <f t="shared" si="6"/>
        <v>270440</v>
      </c>
      <c r="AX36" s="43">
        <f t="shared" si="6"/>
        <v>270255</v>
      </c>
      <c r="AY36" s="43">
        <f t="shared" si="6"/>
        <v>270070</v>
      </c>
      <c r="AZ36" s="43">
        <f t="shared" si="6"/>
        <v>269885</v>
      </c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AZ41" si="7">SUBTOTAL(9,E37:E40)</f>
        <v>282103</v>
      </c>
      <c r="F41" s="43">
        <f t="shared" si="7"/>
        <v>283034</v>
      </c>
      <c r="G41" s="43">
        <f t="shared" si="7"/>
        <v>282565</v>
      </c>
      <c r="H41" s="43">
        <f t="shared" si="7"/>
        <v>281119</v>
      </c>
      <c r="I41" s="43">
        <f t="shared" si="7"/>
        <v>280187</v>
      </c>
      <c r="J41" s="43">
        <f t="shared" si="7"/>
        <v>280304</v>
      </c>
      <c r="K41" s="43">
        <f t="shared" si="7"/>
        <v>281187</v>
      </c>
      <c r="L41" s="43">
        <f t="shared" si="7"/>
        <v>281094</v>
      </c>
      <c r="M41" s="43">
        <f t="shared" si="7"/>
        <v>284197</v>
      </c>
      <c r="N41" s="43">
        <f t="shared" si="7"/>
        <v>284584</v>
      </c>
      <c r="O41" s="43">
        <f t="shared" si="7"/>
        <v>283091</v>
      </c>
      <c r="P41" s="43">
        <f t="shared" si="7"/>
        <v>282475</v>
      </c>
      <c r="Q41" s="43">
        <f t="shared" si="7"/>
        <v>280534</v>
      </c>
      <c r="R41" s="43">
        <f t="shared" si="7"/>
        <v>282389</v>
      </c>
      <c r="S41" s="43">
        <f t="shared" si="7"/>
        <v>279579</v>
      </c>
      <c r="T41" s="43">
        <f t="shared" si="7"/>
        <v>282005</v>
      </c>
      <c r="U41" s="43">
        <f t="shared" si="7"/>
        <v>282138</v>
      </c>
      <c r="V41" s="43">
        <f t="shared" si="7"/>
        <v>285244</v>
      </c>
      <c r="W41" s="43">
        <f t="shared" si="7"/>
        <v>286601</v>
      </c>
      <c r="X41" s="43">
        <f t="shared" si="7"/>
        <v>286528</v>
      </c>
      <c r="Y41" s="43">
        <f t="shared" si="7"/>
        <v>285030</v>
      </c>
      <c r="Z41" s="43">
        <f t="shared" si="7"/>
        <v>283934</v>
      </c>
      <c r="AA41" s="43">
        <f t="shared" si="7"/>
        <v>285045</v>
      </c>
      <c r="AB41" s="43">
        <f t="shared" si="7"/>
        <v>283708</v>
      </c>
      <c r="AC41" s="43">
        <f t="shared" si="7"/>
        <v>281685</v>
      </c>
      <c r="AD41" s="43">
        <f t="shared" si="7"/>
        <v>280661</v>
      </c>
      <c r="AE41" s="43">
        <f t="shared" si="7"/>
        <v>279437</v>
      </c>
      <c r="AF41" s="43">
        <f t="shared" si="7"/>
        <v>282229</v>
      </c>
      <c r="AG41" s="43">
        <f t="shared" si="7"/>
        <v>282499</v>
      </c>
      <c r="AH41" s="43">
        <f t="shared" si="7"/>
        <v>285964</v>
      </c>
      <c r="AI41" s="43">
        <f t="shared" si="7"/>
        <v>287604</v>
      </c>
      <c r="AJ41" s="43">
        <f t="shared" si="7"/>
        <v>289443</v>
      </c>
      <c r="AK41" s="43">
        <f t="shared" si="7"/>
        <v>290332</v>
      </c>
      <c r="AL41" s="43">
        <f t="shared" si="7"/>
        <v>288614</v>
      </c>
      <c r="AM41" s="43">
        <f t="shared" si="7"/>
        <v>287086</v>
      </c>
      <c r="AN41" s="43">
        <f t="shared" si="7"/>
        <v>286469</v>
      </c>
      <c r="AO41" s="43">
        <f t="shared" si="7"/>
        <v>286631</v>
      </c>
      <c r="AP41" s="43">
        <f t="shared" si="7"/>
        <v>286794</v>
      </c>
      <c r="AQ41" s="43">
        <f t="shared" si="7"/>
        <v>286956</v>
      </c>
      <c r="AR41" s="43">
        <f t="shared" si="7"/>
        <v>287117</v>
      </c>
      <c r="AS41" s="43">
        <f t="shared" si="7"/>
        <v>287280</v>
      </c>
      <c r="AT41" s="43">
        <f t="shared" si="7"/>
        <v>287442</v>
      </c>
      <c r="AU41" s="43">
        <f t="shared" si="7"/>
        <v>287604</v>
      </c>
      <c r="AV41" s="43">
        <f t="shared" si="7"/>
        <v>287767</v>
      </c>
      <c r="AW41" s="43">
        <f t="shared" si="7"/>
        <v>287928</v>
      </c>
      <c r="AX41" s="43">
        <f t="shared" si="7"/>
        <v>288091</v>
      </c>
      <c r="AY41" s="43">
        <f t="shared" si="7"/>
        <v>288254</v>
      </c>
      <c r="AZ41" s="43">
        <f t="shared" si="7"/>
        <v>288416</v>
      </c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AZ51" si="8">SUBTOTAL(9,E42:E50)</f>
        <v>3072</v>
      </c>
      <c r="F51" s="43">
        <f t="shared" si="8"/>
        <v>5745</v>
      </c>
      <c r="G51" s="43">
        <f t="shared" si="8"/>
        <v>5765</v>
      </c>
      <c r="H51" s="43">
        <f t="shared" si="8"/>
        <v>4809</v>
      </c>
      <c r="I51" s="43">
        <f t="shared" si="8"/>
        <v>3943</v>
      </c>
      <c r="J51" s="43">
        <f t="shared" si="8"/>
        <v>1779</v>
      </c>
      <c r="K51" s="43">
        <f t="shared" si="8"/>
        <v>7966</v>
      </c>
      <c r="L51" s="43">
        <f t="shared" si="8"/>
        <v>2708</v>
      </c>
      <c r="M51" s="43">
        <f t="shared" si="8"/>
        <v>835</v>
      </c>
      <c r="N51" s="43">
        <f t="shared" si="8"/>
        <v>4724</v>
      </c>
      <c r="O51" s="43">
        <f t="shared" si="8"/>
        <v>-1074</v>
      </c>
      <c r="P51" s="43">
        <f t="shared" si="8"/>
        <v>-4012</v>
      </c>
      <c r="Q51" s="43">
        <f t="shared" si="8"/>
        <v>-5339</v>
      </c>
      <c r="R51" s="43">
        <f t="shared" si="8"/>
        <v>-6928</v>
      </c>
      <c r="S51" s="43">
        <f t="shared" si="8"/>
        <v>-2204</v>
      </c>
      <c r="T51" s="43">
        <f t="shared" si="8"/>
        <v>-1309</v>
      </c>
      <c r="U51" s="43">
        <f t="shared" si="8"/>
        <v>448</v>
      </c>
      <c r="V51" s="43">
        <f t="shared" si="8"/>
        <v>2361</v>
      </c>
      <c r="W51" s="43">
        <f t="shared" si="8"/>
        <v>-204</v>
      </c>
      <c r="X51" s="43">
        <f t="shared" si="8"/>
        <v>503</v>
      </c>
      <c r="Y51" s="43">
        <f t="shared" si="8"/>
        <v>783</v>
      </c>
      <c r="Z51" s="43">
        <f t="shared" si="8"/>
        <v>-137</v>
      </c>
      <c r="AA51" s="43">
        <f t="shared" si="8"/>
        <v>-2109</v>
      </c>
      <c r="AB51" s="43">
        <f t="shared" si="8"/>
        <v>-569</v>
      </c>
      <c r="AC51" s="43">
        <f t="shared" si="8"/>
        <v>2557</v>
      </c>
      <c r="AD51" s="43">
        <f t="shared" si="8"/>
        <v>2558</v>
      </c>
      <c r="AE51" s="43">
        <f t="shared" si="8"/>
        <v>3564</v>
      </c>
      <c r="AF51" s="43">
        <f t="shared" si="8"/>
        <v>3091</v>
      </c>
      <c r="AG51" s="43">
        <f t="shared" si="8"/>
        <v>4300</v>
      </c>
      <c r="AH51" s="43">
        <f t="shared" si="8"/>
        <v>1497</v>
      </c>
      <c r="AI51" s="43">
        <f t="shared" si="8"/>
        <v>1342</v>
      </c>
      <c r="AJ51" s="43">
        <f t="shared" si="8"/>
        <v>993</v>
      </c>
      <c r="AK51" s="43">
        <f t="shared" si="8"/>
        <v>1794</v>
      </c>
      <c r="AL51" s="43">
        <f t="shared" si="8"/>
        <v>315</v>
      </c>
      <c r="AM51" s="43">
        <f t="shared" si="8"/>
        <v>1278</v>
      </c>
      <c r="AN51" s="43">
        <f t="shared" si="8"/>
        <v>297</v>
      </c>
      <c r="AO51" s="43">
        <f t="shared" si="8"/>
        <v>241</v>
      </c>
      <c r="AP51" s="43">
        <f t="shared" si="8"/>
        <v>186</v>
      </c>
      <c r="AQ51" s="43">
        <f t="shared" si="8"/>
        <v>132</v>
      </c>
      <c r="AR51" s="43">
        <f t="shared" si="8"/>
        <v>76</v>
      </c>
      <c r="AS51" s="43">
        <f t="shared" si="8"/>
        <v>21</v>
      </c>
      <c r="AT51" s="43">
        <f t="shared" si="8"/>
        <v>-35</v>
      </c>
      <c r="AU51" s="43">
        <f t="shared" si="8"/>
        <v>-89</v>
      </c>
      <c r="AV51" s="43">
        <f t="shared" si="8"/>
        <v>-145</v>
      </c>
      <c r="AW51" s="43">
        <f t="shared" si="8"/>
        <v>-198</v>
      </c>
      <c r="AX51" s="43">
        <f t="shared" si="8"/>
        <v>-253</v>
      </c>
      <c r="AY51" s="43">
        <f t="shared" si="8"/>
        <v>-307</v>
      </c>
      <c r="AZ51" s="43">
        <f t="shared" si="8"/>
        <v>-362</v>
      </c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AZ60" si="9">SUBTOTAL(9,E52:E59)</f>
        <v>260428</v>
      </c>
      <c r="F60" s="43">
        <f t="shared" si="9"/>
        <v>258615</v>
      </c>
      <c r="G60" s="43">
        <f t="shared" si="9"/>
        <v>256952</v>
      </c>
      <c r="H60" s="43">
        <f t="shared" si="9"/>
        <v>256598</v>
      </c>
      <c r="I60" s="43">
        <f t="shared" si="9"/>
        <v>258353</v>
      </c>
      <c r="J60" s="43">
        <f t="shared" si="9"/>
        <v>261247</v>
      </c>
      <c r="K60" s="43">
        <f t="shared" si="9"/>
        <v>260824</v>
      </c>
      <c r="L60" s="43">
        <f t="shared" si="9"/>
        <v>262758</v>
      </c>
      <c r="M60" s="43">
        <f t="shared" si="9"/>
        <v>261146</v>
      </c>
      <c r="N60" s="43">
        <f t="shared" si="9"/>
        <v>257758</v>
      </c>
      <c r="O60" s="43">
        <f t="shared" si="9"/>
        <v>256688</v>
      </c>
      <c r="P60" s="43">
        <f t="shared" si="9"/>
        <v>257563</v>
      </c>
      <c r="Q60" s="43">
        <f t="shared" si="9"/>
        <v>258798</v>
      </c>
      <c r="R60" s="43">
        <f t="shared" si="9"/>
        <v>253580</v>
      </c>
      <c r="S60" s="43">
        <f t="shared" si="9"/>
        <v>250124</v>
      </c>
      <c r="T60" s="43">
        <f t="shared" si="9"/>
        <v>253070</v>
      </c>
      <c r="U60" s="43">
        <f t="shared" si="9"/>
        <v>251211</v>
      </c>
      <c r="V60" s="43">
        <f t="shared" si="9"/>
        <v>249589</v>
      </c>
      <c r="W60" s="43">
        <f t="shared" si="9"/>
        <v>247455</v>
      </c>
      <c r="X60" s="43">
        <f t="shared" si="9"/>
        <v>244345</v>
      </c>
      <c r="Y60" s="43">
        <f t="shared" si="9"/>
        <v>245601</v>
      </c>
      <c r="Z60" s="43">
        <f t="shared" si="9"/>
        <v>243525</v>
      </c>
      <c r="AA60" s="43">
        <f t="shared" si="9"/>
        <v>242719</v>
      </c>
      <c r="AB60" s="43">
        <f t="shared" si="9"/>
        <v>244636</v>
      </c>
      <c r="AC60" s="43">
        <f t="shared" si="9"/>
        <v>248384</v>
      </c>
      <c r="AD60" s="43">
        <f t="shared" si="9"/>
        <v>249257</v>
      </c>
      <c r="AE60" s="43">
        <f t="shared" si="9"/>
        <v>249072</v>
      </c>
      <c r="AF60" s="43">
        <f t="shared" si="9"/>
        <v>247363</v>
      </c>
      <c r="AG60" s="43">
        <f t="shared" si="9"/>
        <v>249857</v>
      </c>
      <c r="AH60" s="43">
        <f t="shared" si="9"/>
        <v>247842</v>
      </c>
      <c r="AI60" s="43">
        <f t="shared" si="9"/>
        <v>250076</v>
      </c>
      <c r="AJ60" s="43">
        <f t="shared" si="9"/>
        <v>248873</v>
      </c>
      <c r="AK60" s="43">
        <f t="shared" si="9"/>
        <v>248301</v>
      </c>
      <c r="AL60" s="43">
        <f t="shared" si="9"/>
        <v>249954</v>
      </c>
      <c r="AM60" s="43">
        <f t="shared" si="9"/>
        <v>253031</v>
      </c>
      <c r="AN60" s="43">
        <f t="shared" si="9"/>
        <v>244816</v>
      </c>
      <c r="AO60" s="43">
        <f t="shared" si="9"/>
        <v>244392</v>
      </c>
      <c r="AP60" s="43">
        <f t="shared" si="9"/>
        <v>243969</v>
      </c>
      <c r="AQ60" s="43">
        <f t="shared" si="9"/>
        <v>243544</v>
      </c>
      <c r="AR60" s="43">
        <f t="shared" si="9"/>
        <v>243121</v>
      </c>
      <c r="AS60" s="43">
        <f t="shared" si="9"/>
        <v>242697</v>
      </c>
      <c r="AT60" s="43">
        <f t="shared" si="9"/>
        <v>242273</v>
      </c>
      <c r="AU60" s="43">
        <f t="shared" si="9"/>
        <v>241849</v>
      </c>
      <c r="AV60" s="43">
        <f t="shared" si="9"/>
        <v>241426</v>
      </c>
      <c r="AW60" s="43">
        <f t="shared" si="9"/>
        <v>241002</v>
      </c>
      <c r="AX60" s="43">
        <f t="shared" si="9"/>
        <v>240578</v>
      </c>
      <c r="AY60" s="43">
        <f t="shared" si="9"/>
        <v>240153</v>
      </c>
      <c r="AZ60" s="43">
        <f t="shared" si="9"/>
        <v>239730</v>
      </c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AZ65" si="10">SUBTOTAL(9,E61:E64)</f>
        <v>29772</v>
      </c>
      <c r="F65" s="43">
        <f t="shared" si="10"/>
        <v>29782</v>
      </c>
      <c r="G65" s="43">
        <f t="shared" si="10"/>
        <v>28301</v>
      </c>
      <c r="H65" s="43">
        <f t="shared" si="10"/>
        <v>28138</v>
      </c>
      <c r="I65" s="43">
        <f t="shared" si="10"/>
        <v>26444</v>
      </c>
      <c r="J65" s="43">
        <f t="shared" si="10"/>
        <v>26017</v>
      </c>
      <c r="K65" s="43">
        <f t="shared" si="10"/>
        <v>25495</v>
      </c>
      <c r="L65" s="43">
        <f t="shared" si="10"/>
        <v>23950</v>
      </c>
      <c r="M65" s="43">
        <f t="shared" si="10"/>
        <v>25906</v>
      </c>
      <c r="N65" s="43">
        <f t="shared" si="10"/>
        <v>26904</v>
      </c>
      <c r="O65" s="43">
        <f t="shared" si="10"/>
        <v>25596</v>
      </c>
      <c r="P65" s="43">
        <f t="shared" si="10"/>
        <v>21401</v>
      </c>
      <c r="Q65" s="43">
        <f t="shared" si="10"/>
        <v>20473</v>
      </c>
      <c r="R65" s="43">
        <f t="shared" si="10"/>
        <v>18593</v>
      </c>
      <c r="S65" s="43">
        <f t="shared" si="10"/>
        <v>15648</v>
      </c>
      <c r="T65" s="43">
        <f t="shared" si="10"/>
        <v>16467</v>
      </c>
      <c r="U65" s="43">
        <f t="shared" si="10"/>
        <v>16589</v>
      </c>
      <c r="V65" s="43">
        <f t="shared" si="10"/>
        <v>15660</v>
      </c>
      <c r="W65" s="43">
        <f t="shared" si="10"/>
        <v>15754</v>
      </c>
      <c r="X65" s="43">
        <f t="shared" si="10"/>
        <v>16965</v>
      </c>
      <c r="Y65" s="43">
        <f t="shared" si="10"/>
        <v>13135</v>
      </c>
      <c r="Z65" s="43">
        <f t="shared" si="10"/>
        <v>14948</v>
      </c>
      <c r="AA65" s="43">
        <f t="shared" si="10"/>
        <v>16160</v>
      </c>
      <c r="AB65" s="43">
        <f t="shared" si="10"/>
        <v>16282</v>
      </c>
      <c r="AC65" s="43">
        <f t="shared" si="10"/>
        <v>14831</v>
      </c>
      <c r="AD65" s="43">
        <f t="shared" si="10"/>
        <v>15944</v>
      </c>
      <c r="AE65" s="43">
        <f t="shared" si="10"/>
        <v>16069</v>
      </c>
      <c r="AF65" s="43">
        <f t="shared" si="10"/>
        <v>16706</v>
      </c>
      <c r="AG65" s="43">
        <f t="shared" si="10"/>
        <v>15694</v>
      </c>
      <c r="AH65" s="43">
        <f t="shared" si="10"/>
        <v>16482</v>
      </c>
      <c r="AI65" s="43">
        <f t="shared" si="10"/>
        <v>18657</v>
      </c>
      <c r="AJ65" s="43">
        <f t="shared" si="10"/>
        <v>17687</v>
      </c>
      <c r="AK65" s="43">
        <f t="shared" si="10"/>
        <v>18470</v>
      </c>
      <c r="AL65" s="43">
        <f t="shared" si="10"/>
        <v>20725</v>
      </c>
      <c r="AM65" s="43">
        <f t="shared" si="10"/>
        <v>20566</v>
      </c>
      <c r="AN65" s="43">
        <f t="shared" si="10"/>
        <v>13538</v>
      </c>
      <c r="AO65" s="43">
        <f t="shared" si="10"/>
        <v>13170</v>
      </c>
      <c r="AP65" s="43">
        <f t="shared" si="10"/>
        <v>12800</v>
      </c>
      <c r="AQ65" s="43">
        <f t="shared" si="10"/>
        <v>12432</v>
      </c>
      <c r="AR65" s="43">
        <f t="shared" si="10"/>
        <v>12063</v>
      </c>
      <c r="AS65" s="43">
        <f t="shared" si="10"/>
        <v>11694</v>
      </c>
      <c r="AT65" s="43">
        <f t="shared" si="10"/>
        <v>11324</v>
      </c>
      <c r="AU65" s="43">
        <f t="shared" si="10"/>
        <v>10956</v>
      </c>
      <c r="AV65" s="43">
        <f t="shared" si="10"/>
        <v>10587</v>
      </c>
      <c r="AW65" s="43">
        <f t="shared" si="10"/>
        <v>10218</v>
      </c>
      <c r="AX65" s="43">
        <f t="shared" si="10"/>
        <v>9848</v>
      </c>
      <c r="AY65" s="43">
        <f t="shared" si="10"/>
        <v>9481</v>
      </c>
      <c r="AZ65" s="43">
        <f t="shared" si="10"/>
        <v>9111</v>
      </c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AZ71" si="11">SUBTOTAL(9,E66:E70)</f>
        <v>28466</v>
      </c>
      <c r="F71" s="43">
        <f t="shared" si="11"/>
        <v>27173</v>
      </c>
      <c r="G71" s="43">
        <f t="shared" si="11"/>
        <v>28095</v>
      </c>
      <c r="H71" s="43">
        <f t="shared" si="11"/>
        <v>27293</v>
      </c>
      <c r="I71" s="43">
        <f t="shared" si="11"/>
        <v>29872</v>
      </c>
      <c r="J71" s="43">
        <f t="shared" si="11"/>
        <v>29029</v>
      </c>
      <c r="K71" s="43">
        <f t="shared" si="11"/>
        <v>28312</v>
      </c>
      <c r="L71" s="43">
        <f t="shared" si="11"/>
        <v>27604</v>
      </c>
      <c r="M71" s="43">
        <f t="shared" si="11"/>
        <v>27533</v>
      </c>
      <c r="N71" s="43">
        <f t="shared" si="11"/>
        <v>23621</v>
      </c>
      <c r="O71" s="43">
        <f t="shared" si="11"/>
        <v>23514</v>
      </c>
      <c r="P71" s="43">
        <f t="shared" si="11"/>
        <v>23702</v>
      </c>
      <c r="Q71" s="43">
        <f t="shared" si="11"/>
        <v>21366</v>
      </c>
      <c r="R71" s="43">
        <f t="shared" si="11"/>
        <v>23838</v>
      </c>
      <c r="S71" s="43">
        <f t="shared" si="11"/>
        <v>25382</v>
      </c>
      <c r="T71" s="43">
        <f t="shared" si="11"/>
        <v>27450</v>
      </c>
      <c r="U71" s="43">
        <f t="shared" si="11"/>
        <v>28190</v>
      </c>
      <c r="V71" s="43">
        <f t="shared" si="11"/>
        <v>27702</v>
      </c>
      <c r="W71" s="43">
        <f t="shared" si="11"/>
        <v>28381</v>
      </c>
      <c r="X71" s="43">
        <f t="shared" si="11"/>
        <v>29082</v>
      </c>
      <c r="Y71" s="43">
        <f t="shared" si="11"/>
        <v>27357</v>
      </c>
      <c r="Z71" s="43">
        <f t="shared" si="11"/>
        <v>25775</v>
      </c>
      <c r="AA71" s="43">
        <f t="shared" si="11"/>
        <v>29212</v>
      </c>
      <c r="AB71" s="43">
        <f t="shared" si="11"/>
        <v>32473</v>
      </c>
      <c r="AC71" s="43">
        <f t="shared" si="11"/>
        <v>31860</v>
      </c>
      <c r="AD71" s="43">
        <f t="shared" si="11"/>
        <v>32093</v>
      </c>
      <c r="AE71" s="43">
        <f t="shared" si="11"/>
        <v>31786</v>
      </c>
      <c r="AF71" s="43">
        <f t="shared" si="11"/>
        <v>33217</v>
      </c>
      <c r="AG71" s="43">
        <f t="shared" si="11"/>
        <v>34522</v>
      </c>
      <c r="AH71" s="43">
        <f t="shared" si="11"/>
        <v>37185</v>
      </c>
      <c r="AI71" s="43">
        <f t="shared" si="11"/>
        <v>35211</v>
      </c>
      <c r="AJ71" s="43">
        <f t="shared" si="11"/>
        <v>34445</v>
      </c>
      <c r="AK71" s="43">
        <f t="shared" si="11"/>
        <v>33769</v>
      </c>
      <c r="AL71" s="43">
        <f t="shared" si="11"/>
        <v>32580</v>
      </c>
      <c r="AM71" s="43">
        <f t="shared" si="11"/>
        <v>32378</v>
      </c>
      <c r="AN71" s="43">
        <f t="shared" si="11"/>
        <v>33682</v>
      </c>
      <c r="AO71" s="43">
        <f t="shared" si="11"/>
        <v>35679</v>
      </c>
      <c r="AP71" s="43">
        <f t="shared" si="11"/>
        <v>35655</v>
      </c>
      <c r="AQ71" s="43">
        <f t="shared" si="11"/>
        <v>35632</v>
      </c>
      <c r="AR71" s="43">
        <f t="shared" si="11"/>
        <v>35608</v>
      </c>
      <c r="AS71" s="43">
        <f t="shared" si="11"/>
        <v>35584</v>
      </c>
      <c r="AT71" s="43">
        <f t="shared" si="11"/>
        <v>35560</v>
      </c>
      <c r="AU71" s="43">
        <f t="shared" si="11"/>
        <v>35536</v>
      </c>
      <c r="AV71" s="43">
        <f t="shared" si="11"/>
        <v>35513</v>
      </c>
      <c r="AW71" s="43">
        <f t="shared" si="11"/>
        <v>35489</v>
      </c>
      <c r="AX71" s="43">
        <f t="shared" si="11"/>
        <v>35465</v>
      </c>
      <c r="AY71" s="43">
        <f t="shared" si="11"/>
        <v>35441</v>
      </c>
      <c r="AZ71" s="43">
        <f t="shared" si="11"/>
        <v>35417</v>
      </c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AZ74" si="12">SUBTOTAL(9,E72:E73)</f>
        <v>13106</v>
      </c>
      <c r="F74" s="43">
        <f t="shared" si="12"/>
        <v>11521</v>
      </c>
      <c r="G74" s="43">
        <f t="shared" si="12"/>
        <v>11527</v>
      </c>
      <c r="H74" s="43">
        <f t="shared" si="12"/>
        <v>12259</v>
      </c>
      <c r="I74" s="43">
        <f t="shared" si="12"/>
        <v>11806</v>
      </c>
      <c r="J74" s="43">
        <f t="shared" si="12"/>
        <v>13180</v>
      </c>
      <c r="K74" s="43">
        <f t="shared" si="12"/>
        <v>12518</v>
      </c>
      <c r="L74" s="43">
        <f t="shared" si="12"/>
        <v>11787</v>
      </c>
      <c r="M74" s="43">
        <f t="shared" si="12"/>
        <v>10454</v>
      </c>
      <c r="N74" s="43">
        <f t="shared" si="12"/>
        <v>9964</v>
      </c>
      <c r="O74" s="43">
        <f t="shared" si="12"/>
        <v>10926</v>
      </c>
      <c r="P74" s="43">
        <f t="shared" si="12"/>
        <v>12685</v>
      </c>
      <c r="Q74" s="43">
        <f t="shared" si="12"/>
        <v>11773</v>
      </c>
      <c r="R74" s="43">
        <f t="shared" si="12"/>
        <v>12575</v>
      </c>
      <c r="S74" s="43">
        <f t="shared" si="12"/>
        <v>13335</v>
      </c>
      <c r="T74" s="43">
        <f t="shared" si="12"/>
        <v>12947</v>
      </c>
      <c r="U74" s="43">
        <f t="shared" si="12"/>
        <v>13476</v>
      </c>
      <c r="V74" s="43">
        <f t="shared" si="12"/>
        <v>13914</v>
      </c>
      <c r="W74" s="43">
        <f t="shared" si="12"/>
        <v>14590</v>
      </c>
      <c r="X74" s="43">
        <f t="shared" si="12"/>
        <v>13986</v>
      </c>
      <c r="Y74" s="43">
        <f t="shared" si="12"/>
        <v>12727</v>
      </c>
      <c r="Z74" s="43">
        <f t="shared" si="12"/>
        <v>13564</v>
      </c>
      <c r="AA74" s="43">
        <f t="shared" si="12"/>
        <v>13824</v>
      </c>
      <c r="AB74" s="43">
        <f t="shared" si="12"/>
        <v>13100</v>
      </c>
      <c r="AC74" s="43">
        <f t="shared" si="12"/>
        <v>11542</v>
      </c>
      <c r="AD74" s="43">
        <f t="shared" si="12"/>
        <v>11782</v>
      </c>
      <c r="AE74" s="43">
        <f t="shared" si="12"/>
        <v>12805</v>
      </c>
      <c r="AF74" s="43">
        <f t="shared" si="12"/>
        <v>12598</v>
      </c>
      <c r="AG74" s="43">
        <f t="shared" si="12"/>
        <v>12612</v>
      </c>
      <c r="AH74" s="43">
        <f t="shared" si="12"/>
        <v>11423</v>
      </c>
      <c r="AI74" s="43">
        <f t="shared" si="12"/>
        <v>11770</v>
      </c>
      <c r="AJ74" s="43">
        <f t="shared" si="12"/>
        <v>11648</v>
      </c>
      <c r="AK74" s="43">
        <f t="shared" si="12"/>
        <v>11870</v>
      </c>
      <c r="AL74" s="43">
        <f t="shared" si="12"/>
        <v>10438</v>
      </c>
      <c r="AM74" s="43">
        <f t="shared" si="12"/>
        <v>11508</v>
      </c>
      <c r="AN74" s="43">
        <f t="shared" si="12"/>
        <v>12319</v>
      </c>
      <c r="AO74" s="43">
        <f t="shared" si="12"/>
        <v>12318</v>
      </c>
      <c r="AP74" s="43">
        <f t="shared" si="12"/>
        <v>12318</v>
      </c>
      <c r="AQ74" s="43">
        <f t="shared" si="12"/>
        <v>12317</v>
      </c>
      <c r="AR74" s="43">
        <f t="shared" si="12"/>
        <v>12316</v>
      </c>
      <c r="AS74" s="43">
        <f t="shared" si="12"/>
        <v>12315</v>
      </c>
      <c r="AT74" s="43">
        <f t="shared" si="12"/>
        <v>12315</v>
      </c>
      <c r="AU74" s="43">
        <f t="shared" si="12"/>
        <v>12314</v>
      </c>
      <c r="AV74" s="43">
        <f t="shared" si="12"/>
        <v>12314</v>
      </c>
      <c r="AW74" s="43">
        <f t="shared" si="12"/>
        <v>12313</v>
      </c>
      <c r="AX74" s="43">
        <f t="shared" si="12"/>
        <v>12313</v>
      </c>
      <c r="AY74" s="43">
        <f t="shared" si="12"/>
        <v>12312</v>
      </c>
      <c r="AZ74" s="43">
        <f t="shared" si="12"/>
        <v>12311</v>
      </c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</row>
    <row r="81" spans="1:52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</row>
    <row r="82" spans="1:52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</row>
    <row r="83" spans="1:52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</row>
    <row r="84" spans="1:52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</row>
    <row r="85" spans="1:52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</row>
    <row r="86" spans="1:52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</row>
    <row r="87" spans="1:52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</row>
    <row r="88" spans="1:52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</row>
    <row r="89" spans="1:52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</row>
    <row r="90" spans="1:52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</row>
    <row r="91" spans="1:52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</row>
    <row r="92" spans="1:52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</row>
    <row r="93" spans="1:52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</row>
    <row r="94" spans="1:52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</row>
    <row r="95" spans="1:52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</row>
    <row r="96" spans="1:52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AZ99" si="13">SUBTOTAL(9,E75:E98)</f>
        <v>171908</v>
      </c>
      <c r="F99" s="43">
        <f t="shared" si="13"/>
        <v>168014</v>
      </c>
      <c r="G99" s="43">
        <f t="shared" si="13"/>
        <v>164197</v>
      </c>
      <c r="H99" s="43">
        <f t="shared" si="13"/>
        <v>161209</v>
      </c>
      <c r="I99" s="43">
        <f t="shared" si="13"/>
        <v>166272</v>
      </c>
      <c r="J99" s="43">
        <f t="shared" si="13"/>
        <v>167994</v>
      </c>
      <c r="K99" s="43">
        <f t="shared" si="13"/>
        <v>168397</v>
      </c>
      <c r="L99" s="43">
        <f t="shared" si="13"/>
        <v>162398</v>
      </c>
      <c r="M99" s="43">
        <f t="shared" si="13"/>
        <v>160972</v>
      </c>
      <c r="N99" s="43">
        <f t="shared" si="13"/>
        <v>163007</v>
      </c>
      <c r="O99" s="43">
        <f t="shared" si="13"/>
        <v>163113</v>
      </c>
      <c r="P99" s="43">
        <f t="shared" si="13"/>
        <v>160134</v>
      </c>
      <c r="Q99" s="43">
        <f t="shared" si="13"/>
        <v>159700</v>
      </c>
      <c r="R99" s="43">
        <f t="shared" si="13"/>
        <v>159147</v>
      </c>
      <c r="S99" s="43">
        <f t="shared" si="13"/>
        <v>155826</v>
      </c>
      <c r="T99" s="43">
        <f t="shared" si="13"/>
        <v>152495</v>
      </c>
      <c r="U99" s="43">
        <f t="shared" si="13"/>
        <v>147880</v>
      </c>
      <c r="V99" s="43">
        <f t="shared" si="13"/>
        <v>152455</v>
      </c>
      <c r="W99" s="43">
        <f t="shared" si="13"/>
        <v>149239</v>
      </c>
      <c r="X99" s="43">
        <f t="shared" si="13"/>
        <v>150334</v>
      </c>
      <c r="Y99" s="43">
        <f t="shared" si="13"/>
        <v>153425</v>
      </c>
      <c r="Z99" s="43">
        <f t="shared" si="13"/>
        <v>143075</v>
      </c>
      <c r="AA99" s="43">
        <f t="shared" si="13"/>
        <v>148074</v>
      </c>
      <c r="AB99" s="43">
        <f t="shared" si="13"/>
        <v>147087</v>
      </c>
      <c r="AC99" s="43">
        <f t="shared" si="13"/>
        <v>143203</v>
      </c>
      <c r="AD99" s="43">
        <f t="shared" si="13"/>
        <v>146342</v>
      </c>
      <c r="AE99" s="43">
        <f t="shared" si="13"/>
        <v>142740</v>
      </c>
      <c r="AF99" s="43">
        <f t="shared" si="13"/>
        <v>139734</v>
      </c>
      <c r="AG99" s="43">
        <f t="shared" si="13"/>
        <v>144451</v>
      </c>
      <c r="AH99" s="43">
        <f t="shared" si="13"/>
        <v>144654</v>
      </c>
      <c r="AI99" s="43">
        <f t="shared" si="13"/>
        <v>147989</v>
      </c>
      <c r="AJ99" s="43">
        <f t="shared" si="13"/>
        <v>142981</v>
      </c>
      <c r="AK99" s="43">
        <f t="shared" si="13"/>
        <v>140686</v>
      </c>
      <c r="AL99" s="43">
        <f t="shared" si="13"/>
        <v>136411</v>
      </c>
      <c r="AM99" s="43">
        <f t="shared" si="13"/>
        <v>132780</v>
      </c>
      <c r="AN99" s="43">
        <f t="shared" si="13"/>
        <v>135778</v>
      </c>
      <c r="AO99" s="43">
        <f t="shared" si="13"/>
        <v>134818</v>
      </c>
      <c r="AP99" s="43">
        <f t="shared" si="13"/>
        <v>133854</v>
      </c>
      <c r="AQ99" s="43">
        <f t="shared" si="13"/>
        <v>132893</v>
      </c>
      <c r="AR99" s="43">
        <f t="shared" si="13"/>
        <v>131932</v>
      </c>
      <c r="AS99" s="43">
        <f t="shared" si="13"/>
        <v>130967</v>
      </c>
      <c r="AT99" s="43">
        <f t="shared" si="13"/>
        <v>130010</v>
      </c>
      <c r="AU99" s="43">
        <f t="shared" si="13"/>
        <v>129048</v>
      </c>
      <c r="AV99" s="43">
        <f t="shared" si="13"/>
        <v>128082</v>
      </c>
      <c r="AW99" s="43">
        <f t="shared" si="13"/>
        <v>127120</v>
      </c>
      <c r="AX99" s="43">
        <f t="shared" si="13"/>
        <v>126159</v>
      </c>
      <c r="AY99" s="43">
        <f t="shared" si="13"/>
        <v>125196</v>
      </c>
      <c r="AZ99" s="43">
        <f t="shared" si="13"/>
        <v>124232</v>
      </c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</row>
    <row r="113" spans="1:52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</row>
    <row r="114" spans="1:52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</row>
    <row r="115" spans="1:52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</row>
    <row r="116" spans="1:52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</row>
    <row r="117" spans="1:52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</row>
    <row r="118" spans="1:52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</row>
    <row r="119" spans="1:52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</row>
    <row r="120" spans="1:52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</row>
    <row r="121" spans="1:52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</row>
    <row r="122" spans="1:52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</row>
    <row r="123" spans="1:52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</row>
    <row r="124" spans="1:52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</row>
    <row r="125" spans="1:52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</row>
    <row r="126" spans="1:52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</row>
    <row r="127" spans="1:52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</row>
    <row r="128" spans="1:52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AZ129" si="14">SUBTOTAL(9,E100:E128)</f>
        <v>185864</v>
      </c>
      <c r="F129" s="43">
        <f t="shared" si="14"/>
        <v>197096</v>
      </c>
      <c r="G129" s="43">
        <f t="shared" si="14"/>
        <v>197559</v>
      </c>
      <c r="H129" s="43">
        <f t="shared" si="14"/>
        <v>193449</v>
      </c>
      <c r="I129" s="43">
        <f t="shared" si="14"/>
        <v>194231</v>
      </c>
      <c r="J129" s="43">
        <f t="shared" si="14"/>
        <v>191381</v>
      </c>
      <c r="K129" s="43">
        <f t="shared" si="14"/>
        <v>193118</v>
      </c>
      <c r="L129" s="43">
        <f t="shared" si="14"/>
        <v>195825</v>
      </c>
      <c r="M129" s="43">
        <f t="shared" si="14"/>
        <v>199070</v>
      </c>
      <c r="N129" s="43">
        <f t="shared" si="14"/>
        <v>199517</v>
      </c>
      <c r="O129" s="43">
        <f t="shared" si="14"/>
        <v>200545</v>
      </c>
      <c r="P129" s="43">
        <f t="shared" si="14"/>
        <v>199412</v>
      </c>
      <c r="Q129" s="43">
        <f t="shared" si="14"/>
        <v>199018</v>
      </c>
      <c r="R129" s="43">
        <f t="shared" si="14"/>
        <v>195669</v>
      </c>
      <c r="S129" s="43">
        <f t="shared" si="14"/>
        <v>195073</v>
      </c>
      <c r="T129" s="43">
        <f t="shared" si="14"/>
        <v>199317</v>
      </c>
      <c r="U129" s="43">
        <f t="shared" si="14"/>
        <v>195504</v>
      </c>
      <c r="V129" s="43">
        <f t="shared" si="14"/>
        <v>192551</v>
      </c>
      <c r="W129" s="43">
        <f t="shared" si="14"/>
        <v>187110</v>
      </c>
      <c r="X129" s="43">
        <f t="shared" si="14"/>
        <v>195707</v>
      </c>
      <c r="Y129" s="43">
        <f t="shared" si="14"/>
        <v>196037</v>
      </c>
      <c r="Z129" s="43">
        <f t="shared" si="14"/>
        <v>202500</v>
      </c>
      <c r="AA129" s="43">
        <f t="shared" si="14"/>
        <v>211565</v>
      </c>
      <c r="AB129" s="43">
        <f t="shared" si="14"/>
        <v>211420</v>
      </c>
      <c r="AC129" s="43">
        <f t="shared" si="14"/>
        <v>212650</v>
      </c>
      <c r="AD129" s="43">
        <f t="shared" si="14"/>
        <v>212892</v>
      </c>
      <c r="AE129" s="43">
        <f t="shared" si="14"/>
        <v>207852</v>
      </c>
      <c r="AF129" s="43">
        <f t="shared" si="14"/>
        <v>210008</v>
      </c>
      <c r="AG129" s="43">
        <f t="shared" si="14"/>
        <v>216746</v>
      </c>
      <c r="AH129" s="43">
        <f t="shared" si="14"/>
        <v>210331</v>
      </c>
      <c r="AI129" s="43">
        <f t="shared" si="14"/>
        <v>204727</v>
      </c>
      <c r="AJ129" s="43">
        <f t="shared" si="14"/>
        <v>208854</v>
      </c>
      <c r="AK129" s="43">
        <f t="shared" si="14"/>
        <v>195829</v>
      </c>
      <c r="AL129" s="43">
        <f t="shared" si="14"/>
        <v>200018</v>
      </c>
      <c r="AM129" s="43">
        <f t="shared" si="14"/>
        <v>202349</v>
      </c>
      <c r="AN129" s="43">
        <f t="shared" si="14"/>
        <v>208892</v>
      </c>
      <c r="AO129" s="43">
        <f t="shared" si="14"/>
        <v>209368</v>
      </c>
      <c r="AP129" s="43">
        <f t="shared" si="14"/>
        <v>209843</v>
      </c>
      <c r="AQ129" s="43">
        <f t="shared" si="14"/>
        <v>210322</v>
      </c>
      <c r="AR129" s="43">
        <f t="shared" si="14"/>
        <v>210796</v>
      </c>
      <c r="AS129" s="43">
        <f t="shared" si="14"/>
        <v>211276</v>
      </c>
      <c r="AT129" s="43">
        <f t="shared" si="14"/>
        <v>211753</v>
      </c>
      <c r="AU129" s="43">
        <f t="shared" si="14"/>
        <v>212230</v>
      </c>
      <c r="AV129" s="43">
        <f t="shared" si="14"/>
        <v>212705</v>
      </c>
      <c r="AW129" s="43">
        <f t="shared" si="14"/>
        <v>213183</v>
      </c>
      <c r="AX129" s="43">
        <f t="shared" si="14"/>
        <v>213660</v>
      </c>
      <c r="AY129" s="43">
        <f t="shared" si="14"/>
        <v>214137</v>
      </c>
      <c r="AZ129" s="43">
        <f t="shared" si="14"/>
        <v>214612</v>
      </c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</row>
    <row r="145" spans="1:52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</row>
    <row r="146" spans="1:52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</row>
    <row r="147" spans="1:52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</row>
    <row r="148" spans="1:52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</row>
    <row r="149" spans="1:52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</row>
    <row r="150" spans="1:52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</row>
    <row r="151" spans="1:52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</row>
    <row r="152" spans="1:52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</row>
    <row r="153" spans="1:52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</row>
    <row r="154" spans="1:52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</row>
    <row r="155" spans="1:52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</row>
    <row r="156" spans="1:52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</row>
    <row r="157" spans="1:52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</row>
    <row r="158" spans="1:52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</row>
    <row r="159" spans="1:52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</row>
    <row r="160" spans="1:52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</row>
    <row r="161" spans="1:52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</row>
    <row r="162" spans="1:52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</row>
    <row r="163" spans="1:52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</row>
    <row r="164" spans="1:52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</row>
    <row r="165" spans="1:52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</row>
    <row r="166" spans="1:52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</row>
    <row r="167" spans="1:52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</row>
    <row r="168" spans="1:52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</row>
    <row r="169" spans="1:52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</row>
    <row r="170" spans="1:52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</row>
    <row r="171" spans="1:52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</row>
    <row r="172" spans="1:52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</row>
    <row r="173" spans="1:52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</row>
    <row r="174" spans="1:52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</row>
    <row r="175" spans="1:52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</row>
    <row r="176" spans="1:52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</row>
    <row r="177" spans="1:52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</row>
    <row r="178" spans="1:52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</row>
    <row r="179" spans="1:52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</row>
    <row r="180" spans="1:52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</row>
    <row r="181" spans="1:52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</row>
    <row r="182" spans="1:52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</row>
    <row r="183" spans="1:52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</row>
    <row r="184" spans="1:52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</row>
    <row r="185" spans="1:52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</row>
    <row r="186" spans="1:52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</row>
    <row r="187" spans="1:52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</row>
    <row r="188" spans="1:52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</row>
    <row r="189" spans="1:52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</row>
    <row r="190" spans="1:52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</row>
    <row r="191" spans="1:52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</row>
    <row r="192" spans="1:52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</row>
    <row r="193" spans="1:52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</row>
    <row r="194" spans="1:52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</row>
    <row r="195" spans="1:52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</row>
    <row r="196" spans="1:52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</row>
    <row r="197" spans="1:52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</row>
    <row r="198" spans="1:52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</row>
    <row r="199" spans="1:52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</row>
    <row r="200" spans="1:52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</row>
    <row r="201" spans="1:52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</row>
    <row r="202" spans="1:52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</row>
    <row r="203" spans="1:52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</row>
    <row r="204" spans="1:52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</row>
    <row r="205" spans="1:52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</row>
    <row r="206" spans="1:52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</row>
    <row r="207" spans="1:52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</row>
    <row r="208" spans="1:52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</row>
    <row r="209" spans="1:52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</row>
    <row r="210" spans="1:52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</row>
    <row r="211" spans="1:52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</row>
    <row r="212" spans="1:52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</row>
    <row r="213" spans="1:52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</row>
    <row r="214" spans="1:52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</row>
    <row r="215" spans="1:52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</row>
    <row r="216" spans="1:52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</row>
    <row r="217" spans="1:52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</row>
    <row r="218" spans="1:52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</row>
    <row r="219" spans="1:52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</row>
    <row r="220" spans="1:52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</row>
    <row r="221" spans="1:52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</row>
    <row r="222" spans="1:52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</row>
    <row r="223" spans="1:52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</row>
    <row r="224" spans="1:52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</row>
    <row r="225" spans="1:52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</row>
    <row r="226" spans="1:52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</row>
    <row r="227" spans="1:52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</row>
    <row r="228" spans="1:52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</row>
    <row r="229" spans="1:52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</row>
    <row r="230" spans="1:52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</row>
    <row r="231" spans="1:52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</row>
    <row r="232" spans="1:52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</row>
    <row r="233" spans="1:52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</row>
    <row r="234" spans="1:52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</row>
    <row r="235" spans="1:52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</row>
    <row r="236" spans="1:52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</row>
    <row r="237" spans="1:52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</row>
    <row r="238" spans="1:52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</row>
    <row r="239" spans="1:52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</row>
    <row r="240" spans="1:52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</row>
    <row r="241" spans="1:52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</row>
    <row r="242" spans="1:52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</row>
    <row r="243" spans="1:52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</row>
    <row r="244" spans="1:52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</row>
    <row r="245" spans="1:52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</row>
    <row r="246" spans="1:52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</row>
    <row r="247" spans="1:52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</row>
    <row r="248" spans="1:52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</row>
    <row r="249" spans="1:52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</row>
    <row r="250" spans="1:52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</row>
    <row r="251" spans="1:52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</row>
    <row r="252" spans="1:52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</row>
    <row r="253" spans="1:52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</row>
    <row r="254" spans="1:52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</row>
    <row r="255" spans="1:52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</row>
    <row r="256" spans="1:52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</row>
    <row r="257" spans="1:52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</row>
    <row r="258" spans="1:52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</row>
    <row r="259" spans="1:52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</row>
    <row r="260" spans="1:52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</row>
    <row r="261" spans="1:52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</row>
    <row r="262" spans="1:52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</row>
    <row r="263" spans="1:52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</row>
    <row r="264" spans="1:52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</row>
    <row r="265" spans="1:52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</row>
    <row r="266" spans="1:52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</row>
    <row r="267" spans="1:52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</row>
    <row r="268" spans="1:52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</row>
    <row r="269" spans="1:52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</row>
    <row r="270" spans="1:52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</row>
    <row r="271" spans="1:52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</row>
    <row r="272" spans="1:52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AZ279" si="15">SUBTOTAL(9,E130:E278)</f>
        <v>1063764</v>
      </c>
      <c r="F279" s="43">
        <f t="shared" si="15"/>
        <v>1060169</v>
      </c>
      <c r="G279" s="43">
        <f t="shared" si="15"/>
        <v>1062204</v>
      </c>
      <c r="H279" s="43">
        <f t="shared" si="15"/>
        <v>1054186</v>
      </c>
      <c r="I279" s="43">
        <f t="shared" si="15"/>
        <v>1056639</v>
      </c>
      <c r="J279" s="43">
        <f t="shared" si="15"/>
        <v>1076577</v>
      </c>
      <c r="K279" s="43">
        <f t="shared" si="15"/>
        <v>1067594</v>
      </c>
      <c r="L279" s="43">
        <f t="shared" si="15"/>
        <v>1074720</v>
      </c>
      <c r="M279" s="43">
        <f t="shared" si="15"/>
        <v>1072938</v>
      </c>
      <c r="N279" s="43">
        <f t="shared" si="15"/>
        <v>1068597</v>
      </c>
      <c r="O279" s="43">
        <f t="shared" si="15"/>
        <v>1089594</v>
      </c>
      <c r="P279" s="43">
        <f t="shared" si="15"/>
        <v>1099327</v>
      </c>
      <c r="Q279" s="43">
        <f t="shared" si="15"/>
        <v>1107453</v>
      </c>
      <c r="R279" s="43">
        <f t="shared" si="15"/>
        <v>1104043</v>
      </c>
      <c r="S279" s="43">
        <f t="shared" si="15"/>
        <v>1124340</v>
      </c>
      <c r="T279" s="43">
        <f t="shared" si="15"/>
        <v>1112611</v>
      </c>
      <c r="U279" s="43">
        <f t="shared" si="15"/>
        <v>1119316</v>
      </c>
      <c r="V279" s="43">
        <f t="shared" si="15"/>
        <v>1119540</v>
      </c>
      <c r="W279" s="43">
        <f t="shared" si="15"/>
        <v>1125144</v>
      </c>
      <c r="X279" s="43">
        <f t="shared" si="15"/>
        <v>1119007</v>
      </c>
      <c r="Y279" s="43">
        <f t="shared" si="15"/>
        <v>1114453</v>
      </c>
      <c r="Z279" s="43">
        <f t="shared" si="15"/>
        <v>1103125</v>
      </c>
      <c r="AA279" s="43">
        <f t="shared" si="15"/>
        <v>1103391</v>
      </c>
      <c r="AB279" s="43">
        <f t="shared" si="15"/>
        <v>1110035</v>
      </c>
      <c r="AC279" s="43">
        <f t="shared" si="15"/>
        <v>1111030</v>
      </c>
      <c r="AD279" s="43">
        <f t="shared" si="15"/>
        <v>1121042</v>
      </c>
      <c r="AE279" s="43">
        <f t="shared" si="15"/>
        <v>1126652</v>
      </c>
      <c r="AF279" s="43">
        <f t="shared" si="15"/>
        <v>1121534</v>
      </c>
      <c r="AG279" s="43">
        <f t="shared" si="15"/>
        <v>1136467</v>
      </c>
      <c r="AH279" s="43">
        <f t="shared" si="15"/>
        <v>1124678</v>
      </c>
      <c r="AI279" s="43">
        <f t="shared" si="15"/>
        <v>1117245</v>
      </c>
      <c r="AJ279" s="43">
        <f t="shared" si="15"/>
        <v>1124259</v>
      </c>
      <c r="AK279" s="43">
        <f t="shared" si="15"/>
        <v>1125207</v>
      </c>
      <c r="AL279" s="43">
        <f t="shared" si="15"/>
        <v>1109234</v>
      </c>
      <c r="AM279" s="43">
        <f t="shared" si="15"/>
        <v>1102059</v>
      </c>
      <c r="AN279" s="43">
        <f t="shared" si="15"/>
        <v>1136862</v>
      </c>
      <c r="AO279" s="43">
        <f t="shared" si="15"/>
        <v>1138617</v>
      </c>
      <c r="AP279" s="43">
        <f t="shared" si="15"/>
        <v>1140380</v>
      </c>
      <c r="AQ279" s="43">
        <f t="shared" si="15"/>
        <v>1142136</v>
      </c>
      <c r="AR279" s="43">
        <f t="shared" si="15"/>
        <v>1143892</v>
      </c>
      <c r="AS279" s="43">
        <f t="shared" si="15"/>
        <v>1145649</v>
      </c>
      <c r="AT279" s="43">
        <f t="shared" si="15"/>
        <v>1147399</v>
      </c>
      <c r="AU279" s="43">
        <f t="shared" si="15"/>
        <v>1149153</v>
      </c>
      <c r="AV279" s="43">
        <f t="shared" si="15"/>
        <v>1150915</v>
      </c>
      <c r="AW279" s="43">
        <f t="shared" si="15"/>
        <v>1152672</v>
      </c>
      <c r="AX279" s="43">
        <f t="shared" si="15"/>
        <v>1154421</v>
      </c>
      <c r="AY279" s="43">
        <f t="shared" si="15"/>
        <v>1156181</v>
      </c>
      <c r="AZ279" s="43">
        <f t="shared" si="15"/>
        <v>1157936</v>
      </c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AZ280" si="16">SUBTOTAL(9,E2:E278)</f>
        <v>-44693</v>
      </c>
      <c r="F280" s="43">
        <f t="shared" si="16"/>
        <v>-53349</v>
      </c>
      <c r="G280" s="43">
        <f t="shared" si="16"/>
        <v>-59799</v>
      </c>
      <c r="H280" s="43">
        <f t="shared" si="16"/>
        <v>-71904</v>
      </c>
      <c r="I280" s="43">
        <f t="shared" si="16"/>
        <v>-48950</v>
      </c>
      <c r="J280" s="43">
        <f t="shared" si="16"/>
        <v>-18657</v>
      </c>
      <c r="K280" s="43">
        <f t="shared" si="16"/>
        <v>-13493</v>
      </c>
      <c r="L280" s="43">
        <f t="shared" si="16"/>
        <v>-22606</v>
      </c>
      <c r="M280" s="43">
        <f t="shared" si="16"/>
        <v>-29260</v>
      </c>
      <c r="N280" s="43">
        <f t="shared" si="16"/>
        <v>-58554</v>
      </c>
      <c r="O280" s="43">
        <f t="shared" si="16"/>
        <v>-31391</v>
      </c>
      <c r="P280" s="43">
        <f t="shared" si="16"/>
        <v>-21077</v>
      </c>
      <c r="Q280" s="43">
        <f t="shared" si="16"/>
        <v>-4697</v>
      </c>
      <c r="R280" s="43">
        <f t="shared" si="16"/>
        <v>-19538</v>
      </c>
      <c r="S280" s="43">
        <f t="shared" si="16"/>
        <v>-39010</v>
      </c>
      <c r="T280" s="43">
        <f t="shared" si="16"/>
        <v>-45176</v>
      </c>
      <c r="U280" s="43">
        <f t="shared" si="16"/>
        <v>-40020</v>
      </c>
      <c r="V280" s="43">
        <f t="shared" si="16"/>
        <v>-44885</v>
      </c>
      <c r="W280" s="43">
        <f t="shared" si="16"/>
        <v>-65593</v>
      </c>
      <c r="X280" s="43">
        <f t="shared" si="16"/>
        <v>-53104</v>
      </c>
      <c r="Y280" s="43">
        <f t="shared" si="16"/>
        <v>-78056</v>
      </c>
      <c r="Z280" s="43">
        <f t="shared" si="16"/>
        <v>-86956</v>
      </c>
      <c r="AA280" s="43">
        <f t="shared" si="16"/>
        <v>-68822</v>
      </c>
      <c r="AB280" s="43">
        <f t="shared" si="16"/>
        <v>-55164</v>
      </c>
      <c r="AC280" s="43">
        <f t="shared" si="16"/>
        <v>-32117</v>
      </c>
      <c r="AD280" s="43">
        <f t="shared" si="16"/>
        <v>-22337</v>
      </c>
      <c r="AE280" s="43">
        <f t="shared" si="16"/>
        <v>-35602</v>
      </c>
      <c r="AF280" s="43">
        <f t="shared" si="16"/>
        <v>-20340</v>
      </c>
      <c r="AG280" s="43">
        <f t="shared" si="16"/>
        <v>-5341</v>
      </c>
      <c r="AH280" s="43">
        <f t="shared" si="16"/>
        <v>-27275</v>
      </c>
      <c r="AI280" s="43">
        <f t="shared" si="16"/>
        <v>-31312</v>
      </c>
      <c r="AJ280" s="43">
        <f t="shared" si="16"/>
        <v>-47893</v>
      </c>
      <c r="AK280" s="43">
        <f t="shared" si="16"/>
        <v>-81005</v>
      </c>
      <c r="AL280" s="43">
        <f t="shared" si="16"/>
        <v>-83206</v>
      </c>
      <c r="AM280" s="43">
        <f t="shared" si="16"/>
        <v>-65202</v>
      </c>
      <c r="AN280" s="43">
        <f t="shared" si="16"/>
        <v>-49561</v>
      </c>
      <c r="AO280" s="43">
        <f t="shared" si="16"/>
        <v>74606.150490195956</v>
      </c>
      <c r="AP280" s="43">
        <f t="shared" si="16"/>
        <v>-49242</v>
      </c>
      <c r="AQ280" s="43">
        <f t="shared" si="16"/>
        <v>-110095.63535294123</v>
      </c>
      <c r="AR280" s="43">
        <f t="shared" si="16"/>
        <v>-50958</v>
      </c>
      <c r="AS280" s="43">
        <f t="shared" si="16"/>
        <v>-54807.42119607795</v>
      </c>
      <c r="AT280" s="43">
        <f t="shared" si="16"/>
        <v>-52669</v>
      </c>
      <c r="AU280" s="43">
        <f t="shared" si="16"/>
        <v>-86521.207039216068</v>
      </c>
      <c r="AV280" s="43">
        <f t="shared" si="16"/>
        <v>1023</v>
      </c>
      <c r="AW280" s="43">
        <f t="shared" si="16"/>
        <v>-32891</v>
      </c>
      <c r="AX280" s="43">
        <f t="shared" si="16"/>
        <v>-10488</v>
      </c>
      <c r="AY280" s="43">
        <f t="shared" si="16"/>
        <v>7363</v>
      </c>
      <c r="AZ280" s="43">
        <f t="shared" si="16"/>
        <v>-81799</v>
      </c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</sheetData>
  <pageMargins left="0.7" right="0.7" top="0.75" bottom="0.75" header="0.3" footer="0.3"/>
  <pageSetup orientation="portrait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0"/>
  <sheetViews>
    <sheetView topLeftCell="AX1" zoomScale="70" zoomScaleNormal="70" workbookViewId="0">
      <selection activeCell="AX1" sqref="AX1:BL1048576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64" width="14.5703125" style="48" customWidth="1"/>
    <col min="65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29">
        <v>43131</v>
      </c>
      <c r="BB1" s="29">
        <v>43159</v>
      </c>
      <c r="BC1" s="29">
        <v>43190</v>
      </c>
      <c r="BD1" s="29">
        <v>43220</v>
      </c>
      <c r="BE1" s="29">
        <v>43251</v>
      </c>
      <c r="BF1" s="29">
        <v>43281</v>
      </c>
      <c r="BG1" s="29">
        <v>43312</v>
      </c>
      <c r="BH1" s="29">
        <v>43343</v>
      </c>
      <c r="BI1" s="29">
        <v>43373</v>
      </c>
      <c r="BJ1" s="29">
        <v>43404</v>
      </c>
      <c r="BK1" s="29">
        <v>43434</v>
      </c>
      <c r="BL1" s="29">
        <v>43465</v>
      </c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  <c r="BA2" s="34">
        <f t="shared" ref="BA2" si="0">-365857+45600</f>
        <v>-320257</v>
      </c>
      <c r="BB2" s="34">
        <f t="shared" ref="BB2" si="1">-365559+64300</f>
        <v>-301259</v>
      </c>
      <c r="BC2" s="34">
        <f t="shared" ref="BC2" si="2">-365260-24000</f>
        <v>-389260</v>
      </c>
      <c r="BD2" s="34">
        <f t="shared" ref="BD2" si="3">-365857+45600</f>
        <v>-320257</v>
      </c>
      <c r="BE2" s="34">
        <f t="shared" ref="BE2" si="4">-365559+64300</f>
        <v>-301259</v>
      </c>
      <c r="BF2" s="34">
        <f t="shared" ref="BF2" si="5">-365260-24000</f>
        <v>-389260</v>
      </c>
      <c r="BG2" s="34">
        <f t="shared" ref="BG2" si="6">-365857+45600</f>
        <v>-320257</v>
      </c>
      <c r="BH2" s="34">
        <f t="shared" ref="BH2" si="7">-365559+64300</f>
        <v>-301259</v>
      </c>
      <c r="BI2" s="34">
        <f t="shared" ref="BI2" si="8">-365260-24000</f>
        <v>-389260</v>
      </c>
      <c r="BJ2" s="34">
        <f t="shared" ref="BJ2" si="9">-365857+45600</f>
        <v>-320257</v>
      </c>
      <c r="BK2" s="34">
        <f t="shared" ref="BK2" si="10">-365559+64300</f>
        <v>-301259</v>
      </c>
      <c r="BL2" s="34">
        <f t="shared" ref="BL2" si="11">-365260-24000</f>
        <v>-389260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  <c r="BA3" s="34">
        <v>-764677</v>
      </c>
      <c r="BB3" s="34">
        <v>-767253</v>
      </c>
      <c r="BC3" s="34">
        <v>-769829</v>
      </c>
      <c r="BD3" s="34">
        <v>-772405</v>
      </c>
      <c r="BE3" s="34">
        <v>-774981</v>
      </c>
      <c r="BF3" s="34">
        <v>-777557</v>
      </c>
      <c r="BG3" s="34">
        <v>-780133</v>
      </c>
      <c r="BH3" s="34">
        <v>-782709</v>
      </c>
      <c r="BI3" s="34">
        <v>-785285</v>
      </c>
      <c r="BJ3" s="34">
        <v>-787861</v>
      </c>
      <c r="BK3" s="34">
        <v>-790437</v>
      </c>
      <c r="BL3" s="34">
        <v>-793013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  <c r="BA4" s="34">
        <v>-766038.33333333302</v>
      </c>
      <c r="BB4" s="34">
        <v>-766536.83333333302</v>
      </c>
      <c r="BC4" s="34">
        <v>-767035.33333333302</v>
      </c>
      <c r="BD4" s="34">
        <v>-767533.83333333302</v>
      </c>
      <c r="BE4" s="34">
        <v>-768032.33333333302</v>
      </c>
      <c r="BF4" s="34">
        <v>-768530.83333333302</v>
      </c>
      <c r="BG4" s="34">
        <v>-769029.33333333302</v>
      </c>
      <c r="BH4" s="34">
        <v>-769527.83333333302</v>
      </c>
      <c r="BI4" s="34">
        <v>-770026.33333333302</v>
      </c>
      <c r="BJ4" s="34">
        <v>-770524.83333333302</v>
      </c>
      <c r="BK4" s="34">
        <v>-771023.33333333302</v>
      </c>
      <c r="BL4" s="34">
        <v>-771521.83333333302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  <c r="BA5" s="39">
        <v>-208447.33333333299</v>
      </c>
      <c r="BB5" s="39">
        <v>-207241.83333333299</v>
      </c>
      <c r="BC5" s="39">
        <v>-206036.33333333299</v>
      </c>
      <c r="BD5" s="39">
        <v>-204830.83333333299</v>
      </c>
      <c r="BE5" s="39">
        <v>-203625.33333333299</v>
      </c>
      <c r="BF5" s="39">
        <v>-202419.83333333299</v>
      </c>
      <c r="BG5" s="39">
        <v>-201214.33333333299</v>
      </c>
      <c r="BH5" s="39">
        <v>-200008.83333333299</v>
      </c>
      <c r="BI5" s="39">
        <v>-198803.33333333299</v>
      </c>
      <c r="BJ5" s="39">
        <v>-197597.83333333299</v>
      </c>
      <c r="BK5" s="39">
        <v>-196392.33333333299</v>
      </c>
      <c r="BL5" s="39">
        <v>-195186.83333333299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AZ6" si="12">SUBTOTAL(9,E2:E5)</f>
        <v>-2047352</v>
      </c>
      <c r="F6" s="43">
        <f t="shared" si="12"/>
        <v>-2051709</v>
      </c>
      <c r="G6" s="43">
        <f t="shared" si="12"/>
        <v>-2051413</v>
      </c>
      <c r="H6" s="43">
        <f t="shared" si="12"/>
        <v>-2045725</v>
      </c>
      <c r="I6" s="43">
        <f t="shared" si="12"/>
        <v>-2028073</v>
      </c>
      <c r="J6" s="43">
        <f t="shared" si="12"/>
        <v>-2022467</v>
      </c>
      <c r="K6" s="43">
        <f t="shared" si="12"/>
        <v>-2019097</v>
      </c>
      <c r="L6" s="43">
        <f t="shared" si="12"/>
        <v>-2026939</v>
      </c>
      <c r="M6" s="43">
        <f t="shared" si="12"/>
        <v>-2031140</v>
      </c>
      <c r="N6" s="43">
        <f t="shared" si="12"/>
        <v>-2051202</v>
      </c>
      <c r="O6" s="43">
        <f t="shared" si="12"/>
        <v>-2036780</v>
      </c>
      <c r="P6" s="43">
        <f t="shared" si="12"/>
        <v>-2027064</v>
      </c>
      <c r="Q6" s="43">
        <f t="shared" si="12"/>
        <v>-2014716</v>
      </c>
      <c r="R6" s="43">
        <f t="shared" si="12"/>
        <v>-2019548</v>
      </c>
      <c r="S6" s="43">
        <f t="shared" si="12"/>
        <v>-2054887</v>
      </c>
      <c r="T6" s="43">
        <f t="shared" si="12"/>
        <v>-2058494</v>
      </c>
      <c r="U6" s="43">
        <f t="shared" si="12"/>
        <v>-2056845</v>
      </c>
      <c r="V6" s="43">
        <f t="shared" si="12"/>
        <v>-2064462</v>
      </c>
      <c r="W6" s="43">
        <f t="shared" si="12"/>
        <v>-2077215</v>
      </c>
      <c r="X6" s="43">
        <f t="shared" si="12"/>
        <v>-2067691</v>
      </c>
      <c r="Y6" s="43">
        <f t="shared" si="12"/>
        <v>-2085977</v>
      </c>
      <c r="Z6" s="43">
        <f t="shared" si="12"/>
        <v>-2071148</v>
      </c>
      <c r="AA6" s="43">
        <f t="shared" si="12"/>
        <v>-2073939</v>
      </c>
      <c r="AB6" s="43">
        <f t="shared" si="12"/>
        <v>-2075411</v>
      </c>
      <c r="AC6" s="43">
        <f t="shared" si="12"/>
        <v>-2054458</v>
      </c>
      <c r="AD6" s="43">
        <f t="shared" si="12"/>
        <v>-2059496</v>
      </c>
      <c r="AE6" s="43">
        <f t="shared" si="12"/>
        <v>-2068826</v>
      </c>
      <c r="AF6" s="43">
        <f t="shared" si="12"/>
        <v>-2048566</v>
      </c>
      <c r="AG6" s="43">
        <f t="shared" si="12"/>
        <v>-2061071</v>
      </c>
      <c r="AH6" s="43">
        <f t="shared" si="12"/>
        <v>-2069350</v>
      </c>
      <c r="AI6" s="43">
        <f t="shared" si="12"/>
        <v>-2067290</v>
      </c>
      <c r="AJ6" s="43">
        <f t="shared" si="12"/>
        <v>-2080881</v>
      </c>
      <c r="AK6" s="43">
        <f t="shared" si="12"/>
        <v>-2105110</v>
      </c>
      <c r="AL6" s="43">
        <f t="shared" si="12"/>
        <v>-2092323</v>
      </c>
      <c r="AM6" s="43">
        <f t="shared" si="12"/>
        <v>-2074043</v>
      </c>
      <c r="AN6" s="43">
        <f t="shared" si="12"/>
        <v>-2083712</v>
      </c>
      <c r="AO6" s="43">
        <f t="shared" si="12"/>
        <v>-1962281.849509804</v>
      </c>
      <c r="AP6" s="43">
        <f t="shared" si="12"/>
        <v>-2086852</v>
      </c>
      <c r="AQ6" s="43">
        <f t="shared" si="12"/>
        <v>-2148422.6353529412</v>
      </c>
      <c r="AR6" s="43">
        <f t="shared" si="12"/>
        <v>-2089992</v>
      </c>
      <c r="AS6" s="43">
        <f t="shared" si="12"/>
        <v>-2094562.421196078</v>
      </c>
      <c r="AT6" s="43">
        <f t="shared" si="12"/>
        <v>-2093133</v>
      </c>
      <c r="AU6" s="43">
        <f t="shared" si="12"/>
        <v>-2127703.2070392161</v>
      </c>
      <c r="AV6" s="43">
        <f t="shared" si="12"/>
        <v>-2040874</v>
      </c>
      <c r="AW6" s="43">
        <f t="shared" si="12"/>
        <v>-2075504</v>
      </c>
      <c r="AX6" s="43">
        <f t="shared" si="12"/>
        <v>-2053813</v>
      </c>
      <c r="AY6" s="43">
        <f t="shared" si="12"/>
        <v>-2036683</v>
      </c>
      <c r="AZ6" s="43">
        <f t="shared" si="12"/>
        <v>-2126554</v>
      </c>
      <c r="BA6" s="43">
        <f t="shared" ref="BA6:BL6" si="13">SUBTOTAL(9,BA2:BA5)</f>
        <v>-2059419.666666666</v>
      </c>
      <c r="BB6" s="43">
        <f t="shared" si="13"/>
        <v>-2042290.666666666</v>
      </c>
      <c r="BC6" s="43">
        <f t="shared" si="13"/>
        <v>-2132160.666666666</v>
      </c>
      <c r="BD6" s="43">
        <f t="shared" si="13"/>
        <v>-2065026.666666666</v>
      </c>
      <c r="BE6" s="43">
        <f t="shared" si="13"/>
        <v>-2047897.666666666</v>
      </c>
      <c r="BF6" s="43">
        <f t="shared" si="13"/>
        <v>-2137767.666666666</v>
      </c>
      <c r="BG6" s="43">
        <f t="shared" si="13"/>
        <v>-2070633.666666666</v>
      </c>
      <c r="BH6" s="43">
        <f t="shared" si="13"/>
        <v>-2053504.666666666</v>
      </c>
      <c r="BI6" s="43">
        <f t="shared" si="13"/>
        <v>-2143374.666666666</v>
      </c>
      <c r="BJ6" s="43">
        <f t="shared" si="13"/>
        <v>-2076240.666666666</v>
      </c>
      <c r="BK6" s="43">
        <f t="shared" si="13"/>
        <v>-2059111.666666666</v>
      </c>
      <c r="BL6" s="43">
        <f t="shared" si="13"/>
        <v>-2148981.666666666</v>
      </c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  <c r="BA7" s="34">
        <v>-10144.333333333299</v>
      </c>
      <c r="BB7" s="34">
        <v>-10244.833333333299</v>
      </c>
      <c r="BC7" s="34">
        <v>-10345.333333333299</v>
      </c>
      <c r="BD7" s="34">
        <v>-10445.833333333299</v>
      </c>
      <c r="BE7" s="34">
        <v>-10546.333333333299</v>
      </c>
      <c r="BF7" s="34">
        <v>-10646.833333333299</v>
      </c>
      <c r="BG7" s="34">
        <v>-10747.333333333299</v>
      </c>
      <c r="BH7" s="34">
        <v>-10847.833333333299</v>
      </c>
      <c r="BI7" s="34">
        <v>-10948.333333333299</v>
      </c>
      <c r="BJ7" s="34">
        <v>-11048.833333333299</v>
      </c>
      <c r="BK7" s="34">
        <v>-11149.333333333299</v>
      </c>
      <c r="BL7" s="34">
        <v>-11249.833333333299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  <c r="BA8" s="34">
        <v>-73153</v>
      </c>
      <c r="BB8" s="34">
        <v>-73104</v>
      </c>
      <c r="BC8" s="34">
        <v>-73055</v>
      </c>
      <c r="BD8" s="34">
        <v>-73006</v>
      </c>
      <c r="BE8" s="34">
        <v>-72957</v>
      </c>
      <c r="BF8" s="34">
        <v>-72908</v>
      </c>
      <c r="BG8" s="34">
        <v>-72859</v>
      </c>
      <c r="BH8" s="34">
        <v>-72810</v>
      </c>
      <c r="BI8" s="34">
        <v>-72761</v>
      </c>
      <c r="BJ8" s="34">
        <v>-72712</v>
      </c>
      <c r="BK8" s="34">
        <v>-72663</v>
      </c>
      <c r="BL8" s="34">
        <v>-72614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  <c r="BA9" s="34">
        <v>-67082</v>
      </c>
      <c r="BB9" s="34">
        <v>-67152</v>
      </c>
      <c r="BC9" s="34">
        <v>-67222</v>
      </c>
      <c r="BD9" s="34">
        <v>-67292</v>
      </c>
      <c r="BE9" s="34">
        <v>-67362</v>
      </c>
      <c r="BF9" s="34">
        <v>-67432</v>
      </c>
      <c r="BG9" s="34">
        <v>-67502</v>
      </c>
      <c r="BH9" s="34">
        <v>-67572</v>
      </c>
      <c r="BI9" s="34">
        <v>-67642</v>
      </c>
      <c r="BJ9" s="34">
        <v>-67712</v>
      </c>
      <c r="BK9" s="34">
        <v>-67782</v>
      </c>
      <c r="BL9" s="34">
        <v>-67852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  <c r="BA10" s="39">
        <v>-25425</v>
      </c>
      <c r="BB10" s="39">
        <v>-25526</v>
      </c>
      <c r="BC10" s="39">
        <v>-25627</v>
      </c>
      <c r="BD10" s="39">
        <v>-25728</v>
      </c>
      <c r="BE10" s="39">
        <v>-25829</v>
      </c>
      <c r="BF10" s="39">
        <v>-25930</v>
      </c>
      <c r="BG10" s="39">
        <v>-26031</v>
      </c>
      <c r="BH10" s="39">
        <v>-26132</v>
      </c>
      <c r="BI10" s="39">
        <v>-26233</v>
      </c>
      <c r="BJ10" s="39">
        <v>-26334</v>
      </c>
      <c r="BK10" s="39">
        <v>-26435</v>
      </c>
      <c r="BL10" s="39">
        <v>-26536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AZ11" si="14">SUBTOTAL(9,E7:E10)</f>
        <v>-169637</v>
      </c>
      <c r="F11" s="43">
        <f t="shared" si="14"/>
        <v>-169903</v>
      </c>
      <c r="G11" s="43">
        <f t="shared" si="14"/>
        <v>-169000</v>
      </c>
      <c r="H11" s="43">
        <f t="shared" si="14"/>
        <v>-168342</v>
      </c>
      <c r="I11" s="43">
        <f t="shared" si="14"/>
        <v>-168932</v>
      </c>
      <c r="J11" s="43">
        <f t="shared" si="14"/>
        <v>-167057</v>
      </c>
      <c r="K11" s="43">
        <f t="shared" si="14"/>
        <v>-165375</v>
      </c>
      <c r="L11" s="43">
        <f t="shared" si="14"/>
        <v>-165339</v>
      </c>
      <c r="M11" s="43">
        <f t="shared" si="14"/>
        <v>-163148</v>
      </c>
      <c r="N11" s="43">
        <f t="shared" si="14"/>
        <v>-164945</v>
      </c>
      <c r="O11" s="43">
        <f t="shared" si="14"/>
        <v>-165129</v>
      </c>
      <c r="P11" s="43">
        <f t="shared" si="14"/>
        <v>-163474</v>
      </c>
      <c r="Q11" s="43">
        <f t="shared" si="14"/>
        <v>-161880</v>
      </c>
      <c r="R11" s="43">
        <f t="shared" si="14"/>
        <v>-164484</v>
      </c>
      <c r="S11" s="43">
        <f t="shared" si="14"/>
        <v>-164305</v>
      </c>
      <c r="T11" s="43">
        <f t="shared" si="14"/>
        <v>-165904</v>
      </c>
      <c r="U11" s="43">
        <f t="shared" si="14"/>
        <v>-167533</v>
      </c>
      <c r="V11" s="43">
        <f t="shared" si="14"/>
        <v>-168474</v>
      </c>
      <c r="W11" s="43">
        <f t="shared" si="14"/>
        <v>-169691</v>
      </c>
      <c r="X11" s="43">
        <f t="shared" si="14"/>
        <v>-171473</v>
      </c>
      <c r="Y11" s="43">
        <f t="shared" si="14"/>
        <v>-170736</v>
      </c>
      <c r="Z11" s="43">
        <f t="shared" si="14"/>
        <v>-170623</v>
      </c>
      <c r="AA11" s="43">
        <f t="shared" si="14"/>
        <v>-169470</v>
      </c>
      <c r="AB11" s="43">
        <f t="shared" si="14"/>
        <v>-171114</v>
      </c>
      <c r="AC11" s="43">
        <f t="shared" si="14"/>
        <v>-170757</v>
      </c>
      <c r="AD11" s="43">
        <f t="shared" si="14"/>
        <v>-173022</v>
      </c>
      <c r="AE11" s="43">
        <f t="shared" si="14"/>
        <v>-171055</v>
      </c>
      <c r="AF11" s="43">
        <f t="shared" si="14"/>
        <v>-170080</v>
      </c>
      <c r="AG11" s="43">
        <f t="shared" si="14"/>
        <v>-171840</v>
      </c>
      <c r="AH11" s="43">
        <f t="shared" si="14"/>
        <v>-172487</v>
      </c>
      <c r="AI11" s="43">
        <f t="shared" si="14"/>
        <v>-173222</v>
      </c>
      <c r="AJ11" s="43">
        <f t="shared" si="14"/>
        <v>-175126</v>
      </c>
      <c r="AK11" s="43">
        <f t="shared" si="14"/>
        <v>-176056</v>
      </c>
      <c r="AL11" s="43">
        <f t="shared" si="14"/>
        <v>-172861</v>
      </c>
      <c r="AM11" s="43">
        <f t="shared" si="14"/>
        <v>-169119</v>
      </c>
      <c r="AN11" s="43">
        <f t="shared" si="14"/>
        <v>-172911</v>
      </c>
      <c r="AO11" s="43">
        <f t="shared" si="14"/>
        <v>-173133</v>
      </c>
      <c r="AP11" s="43">
        <f t="shared" si="14"/>
        <v>-173355</v>
      </c>
      <c r="AQ11" s="43">
        <f t="shared" si="14"/>
        <v>-173578</v>
      </c>
      <c r="AR11" s="43">
        <f t="shared" si="14"/>
        <v>-173802</v>
      </c>
      <c r="AS11" s="43">
        <f t="shared" si="14"/>
        <v>-174024</v>
      </c>
      <c r="AT11" s="43">
        <f t="shared" si="14"/>
        <v>-174246</v>
      </c>
      <c r="AU11" s="43">
        <f t="shared" si="14"/>
        <v>-174469</v>
      </c>
      <c r="AV11" s="43">
        <f t="shared" si="14"/>
        <v>-174692</v>
      </c>
      <c r="AW11" s="43">
        <f t="shared" si="14"/>
        <v>-174914</v>
      </c>
      <c r="AX11" s="43">
        <f t="shared" si="14"/>
        <v>-175137</v>
      </c>
      <c r="AY11" s="43">
        <f t="shared" si="14"/>
        <v>-175359</v>
      </c>
      <c r="AZ11" s="43">
        <f t="shared" si="14"/>
        <v>-175582</v>
      </c>
      <c r="BA11" s="43">
        <f t="shared" ref="BA11:BL11" si="15">SUBTOTAL(9,BA7:BA10)</f>
        <v>-175804.33333333331</v>
      </c>
      <c r="BB11" s="43">
        <f t="shared" si="15"/>
        <v>-176026.83333333331</v>
      </c>
      <c r="BC11" s="43">
        <f t="shared" si="15"/>
        <v>-176249.33333333331</v>
      </c>
      <c r="BD11" s="43">
        <f t="shared" si="15"/>
        <v>-176471.83333333331</v>
      </c>
      <c r="BE11" s="43">
        <f t="shared" si="15"/>
        <v>-176694.33333333331</v>
      </c>
      <c r="BF11" s="43">
        <f t="shared" si="15"/>
        <v>-176916.83333333331</v>
      </c>
      <c r="BG11" s="43">
        <f t="shared" si="15"/>
        <v>-177139.33333333331</v>
      </c>
      <c r="BH11" s="43">
        <f t="shared" si="15"/>
        <v>-177361.83333333331</v>
      </c>
      <c r="BI11" s="43">
        <f t="shared" si="15"/>
        <v>-177584.33333333331</v>
      </c>
      <c r="BJ11" s="43">
        <f t="shared" si="15"/>
        <v>-177806.83333333331</v>
      </c>
      <c r="BK11" s="43">
        <f t="shared" si="15"/>
        <v>-178029.33333333331</v>
      </c>
      <c r="BL11" s="43">
        <f t="shared" si="15"/>
        <v>-178251.83333333331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  <c r="BA12" s="34">
        <v>-15290</v>
      </c>
      <c r="BB12" s="34">
        <v>-15317</v>
      </c>
      <c r="BC12" s="34">
        <v>-15344</v>
      </c>
      <c r="BD12" s="34">
        <v>-15371</v>
      </c>
      <c r="BE12" s="34">
        <v>-15398</v>
      </c>
      <c r="BF12" s="34">
        <v>-15425</v>
      </c>
      <c r="BG12" s="34">
        <v>-15452</v>
      </c>
      <c r="BH12" s="34">
        <v>-15479</v>
      </c>
      <c r="BI12" s="34">
        <v>-15506</v>
      </c>
      <c r="BJ12" s="34">
        <v>-15533</v>
      </c>
      <c r="BK12" s="34">
        <v>-15560</v>
      </c>
      <c r="BL12" s="34">
        <v>-15587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  <c r="BA13" s="34">
        <v>-143894.33333333299</v>
      </c>
      <c r="BB13" s="34">
        <v>-143850.83333333299</v>
      </c>
      <c r="BC13" s="34">
        <v>-143807.33333333299</v>
      </c>
      <c r="BD13" s="34">
        <v>-143763.83333333299</v>
      </c>
      <c r="BE13" s="34">
        <v>-143720.33333333299</v>
      </c>
      <c r="BF13" s="34">
        <v>-143676.83333333299</v>
      </c>
      <c r="BG13" s="34">
        <v>-143633.33333333299</v>
      </c>
      <c r="BH13" s="34">
        <v>-143589.83333333299</v>
      </c>
      <c r="BI13" s="34">
        <v>-143546.33333333299</v>
      </c>
      <c r="BJ13" s="34">
        <v>-143502.83333333299</v>
      </c>
      <c r="BK13" s="34">
        <v>-143459.33333333299</v>
      </c>
      <c r="BL13" s="34">
        <v>-143415.83333333299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  <c r="BA14" s="34">
        <v>-282774</v>
      </c>
      <c r="BB14" s="34">
        <v>-282744</v>
      </c>
      <c r="BC14" s="34">
        <v>-282714</v>
      </c>
      <c r="BD14" s="34">
        <v>-282684</v>
      </c>
      <c r="BE14" s="34">
        <v>-282654</v>
      </c>
      <c r="BF14" s="34">
        <v>-282624</v>
      </c>
      <c r="BG14" s="34">
        <v>-282594</v>
      </c>
      <c r="BH14" s="34">
        <v>-282564</v>
      </c>
      <c r="BI14" s="34">
        <v>-282534</v>
      </c>
      <c r="BJ14" s="34">
        <v>-282504</v>
      </c>
      <c r="BK14" s="34">
        <v>-282474</v>
      </c>
      <c r="BL14" s="34">
        <v>-282444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  <c r="BA15" s="39">
        <v>-97825.333333333299</v>
      </c>
      <c r="BB15" s="39">
        <v>-97975.833333333299</v>
      </c>
      <c r="BC15" s="39">
        <v>-98126.333333333299</v>
      </c>
      <c r="BD15" s="39">
        <v>-98276.833333333299</v>
      </c>
      <c r="BE15" s="39">
        <v>-98427.333333333299</v>
      </c>
      <c r="BF15" s="39">
        <v>-98577.833333333299</v>
      </c>
      <c r="BG15" s="39">
        <v>-98728.333333333299</v>
      </c>
      <c r="BH15" s="39">
        <v>-98878.833333333299</v>
      </c>
      <c r="BI15" s="39">
        <v>-99029.333333333299</v>
      </c>
      <c r="BJ15" s="39">
        <v>-99179.833333333299</v>
      </c>
      <c r="BK15" s="39">
        <v>-99330.333333333299</v>
      </c>
      <c r="BL15" s="39">
        <v>-99480.833333333299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AZ16" si="16">SUBTOTAL(9,E12:E15)</f>
        <v>-529638</v>
      </c>
      <c r="F16" s="43">
        <f t="shared" si="16"/>
        <v>-531241</v>
      </c>
      <c r="G16" s="43">
        <f t="shared" si="16"/>
        <v>-532033</v>
      </c>
      <c r="H16" s="43">
        <f t="shared" si="16"/>
        <v>-531643</v>
      </c>
      <c r="I16" s="43">
        <f t="shared" si="16"/>
        <v>-533963</v>
      </c>
      <c r="J16" s="43">
        <f t="shared" si="16"/>
        <v>-534126</v>
      </c>
      <c r="K16" s="43">
        <f t="shared" si="16"/>
        <v>-536216</v>
      </c>
      <c r="L16" s="43">
        <f t="shared" si="16"/>
        <v>-537385</v>
      </c>
      <c r="M16" s="43">
        <f t="shared" si="16"/>
        <v>-539029</v>
      </c>
      <c r="N16" s="43">
        <f t="shared" si="16"/>
        <v>-540954</v>
      </c>
      <c r="O16" s="43">
        <f t="shared" si="16"/>
        <v>-541354</v>
      </c>
      <c r="P16" s="43">
        <f t="shared" si="16"/>
        <v>-540254</v>
      </c>
      <c r="Q16" s="43">
        <f t="shared" si="16"/>
        <v>-538076</v>
      </c>
      <c r="R16" s="43">
        <f t="shared" si="16"/>
        <v>-537952</v>
      </c>
      <c r="S16" s="43">
        <f t="shared" si="16"/>
        <v>-537726</v>
      </c>
      <c r="T16" s="43">
        <f t="shared" si="16"/>
        <v>-536807</v>
      </c>
      <c r="U16" s="43">
        <f t="shared" si="16"/>
        <v>-536440</v>
      </c>
      <c r="V16" s="43">
        <f t="shared" si="16"/>
        <v>-538849</v>
      </c>
      <c r="W16" s="43">
        <f t="shared" si="16"/>
        <v>-537695</v>
      </c>
      <c r="X16" s="43">
        <f t="shared" si="16"/>
        <v>-536216</v>
      </c>
      <c r="Y16" s="43">
        <f t="shared" si="16"/>
        <v>-534568</v>
      </c>
      <c r="Z16" s="43">
        <f t="shared" si="16"/>
        <v>-534042</v>
      </c>
      <c r="AA16" s="43">
        <f t="shared" si="16"/>
        <v>-535710</v>
      </c>
      <c r="AB16" s="43">
        <f t="shared" si="16"/>
        <v>-536312</v>
      </c>
      <c r="AC16" s="43">
        <f t="shared" si="16"/>
        <v>-536165</v>
      </c>
      <c r="AD16" s="43">
        <f t="shared" si="16"/>
        <v>-536346</v>
      </c>
      <c r="AE16" s="43">
        <f t="shared" si="16"/>
        <v>-535291</v>
      </c>
      <c r="AF16" s="43">
        <f t="shared" si="16"/>
        <v>-535790</v>
      </c>
      <c r="AG16" s="43">
        <f t="shared" si="16"/>
        <v>-538626</v>
      </c>
      <c r="AH16" s="43">
        <f t="shared" si="16"/>
        <v>-537816</v>
      </c>
      <c r="AI16" s="43">
        <f t="shared" si="16"/>
        <v>-539345</v>
      </c>
      <c r="AJ16" s="43">
        <f t="shared" si="16"/>
        <v>-540950</v>
      </c>
      <c r="AK16" s="43">
        <f t="shared" si="16"/>
        <v>-538708</v>
      </c>
      <c r="AL16" s="43">
        <f t="shared" si="16"/>
        <v>-535974</v>
      </c>
      <c r="AM16" s="43">
        <f t="shared" si="16"/>
        <v>-536038</v>
      </c>
      <c r="AN16" s="43">
        <f t="shared" si="16"/>
        <v>-538428</v>
      </c>
      <c r="AO16" s="43">
        <f t="shared" si="16"/>
        <v>-538532</v>
      </c>
      <c r="AP16" s="43">
        <f t="shared" si="16"/>
        <v>-538636</v>
      </c>
      <c r="AQ16" s="43">
        <f t="shared" si="16"/>
        <v>-538741</v>
      </c>
      <c r="AR16" s="43">
        <f t="shared" si="16"/>
        <v>-538846</v>
      </c>
      <c r="AS16" s="43">
        <f t="shared" si="16"/>
        <v>-538950</v>
      </c>
      <c r="AT16" s="43">
        <f t="shared" si="16"/>
        <v>-539055</v>
      </c>
      <c r="AU16" s="43">
        <f t="shared" si="16"/>
        <v>-539159</v>
      </c>
      <c r="AV16" s="43">
        <f t="shared" si="16"/>
        <v>-539263</v>
      </c>
      <c r="AW16" s="43">
        <f t="shared" si="16"/>
        <v>-539368</v>
      </c>
      <c r="AX16" s="43">
        <f t="shared" si="16"/>
        <v>-539472</v>
      </c>
      <c r="AY16" s="43">
        <f t="shared" si="16"/>
        <v>-539575</v>
      </c>
      <c r="AZ16" s="43">
        <f t="shared" si="16"/>
        <v>-539680</v>
      </c>
      <c r="BA16" s="43">
        <f t="shared" ref="BA16:BL16" si="17">SUBTOTAL(9,BA12:BA15)</f>
        <v>-539783.66666666628</v>
      </c>
      <c r="BB16" s="43">
        <f t="shared" si="17"/>
        <v>-539887.66666666628</v>
      </c>
      <c r="BC16" s="43">
        <f t="shared" si="17"/>
        <v>-539991.66666666628</v>
      </c>
      <c r="BD16" s="43">
        <f t="shared" si="17"/>
        <v>-540095.66666666628</v>
      </c>
      <c r="BE16" s="43">
        <f t="shared" si="17"/>
        <v>-540199.66666666628</v>
      </c>
      <c r="BF16" s="43">
        <f t="shared" si="17"/>
        <v>-540303.66666666628</v>
      </c>
      <c r="BG16" s="43">
        <f t="shared" si="17"/>
        <v>-540407.66666666628</v>
      </c>
      <c r="BH16" s="43">
        <f t="shared" si="17"/>
        <v>-540511.66666666628</v>
      </c>
      <c r="BI16" s="43">
        <f t="shared" si="17"/>
        <v>-540615.66666666628</v>
      </c>
      <c r="BJ16" s="43">
        <f t="shared" si="17"/>
        <v>-540719.66666666628</v>
      </c>
      <c r="BK16" s="43">
        <f t="shared" si="17"/>
        <v>-540823.66666666628</v>
      </c>
      <c r="BL16" s="43">
        <f t="shared" si="17"/>
        <v>-540927.66666666628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  <c r="BA17" s="34">
        <v>477.66666666666703</v>
      </c>
      <c r="BB17" s="34">
        <v>601.16666666666697</v>
      </c>
      <c r="BC17" s="34">
        <v>724.66666666666697</v>
      </c>
      <c r="BD17" s="34">
        <v>848.16666666666697</v>
      </c>
      <c r="BE17" s="34">
        <v>971.66666666666697</v>
      </c>
      <c r="BF17" s="34">
        <v>1095.1666666666699</v>
      </c>
      <c r="BG17" s="34">
        <v>1218.6666666666699</v>
      </c>
      <c r="BH17" s="34">
        <v>1342.1666666666699</v>
      </c>
      <c r="BI17" s="34">
        <v>1465.6666666666699</v>
      </c>
      <c r="BJ17" s="34">
        <v>1589.1666666666699</v>
      </c>
      <c r="BK17" s="34">
        <v>1712.6666666666699</v>
      </c>
      <c r="BL17" s="34">
        <v>1836.1666666666699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  <c r="BA18" s="34">
        <v>-19761.666666666701</v>
      </c>
      <c r="BB18" s="34">
        <v>-19602.166666666701</v>
      </c>
      <c r="BC18" s="34">
        <v>-19442.666666666701</v>
      </c>
      <c r="BD18" s="34">
        <v>-19283.166666666701</v>
      </c>
      <c r="BE18" s="34">
        <v>-19123.666666666701</v>
      </c>
      <c r="BF18" s="34">
        <v>-18964.166666666701</v>
      </c>
      <c r="BG18" s="34">
        <v>-18804.666666666701</v>
      </c>
      <c r="BH18" s="34">
        <v>-18645.166666666701</v>
      </c>
      <c r="BI18" s="34">
        <v>-18485.666666666701</v>
      </c>
      <c r="BJ18" s="34">
        <v>-18326.166666666701</v>
      </c>
      <c r="BK18" s="34">
        <v>-18166.666666666701</v>
      </c>
      <c r="BL18" s="34">
        <v>-18007.166666666701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  <c r="BA19" s="34">
        <v>-39527.666666666701</v>
      </c>
      <c r="BB19" s="34">
        <v>-39332.166666666701</v>
      </c>
      <c r="BC19" s="34">
        <v>-39136.666666666701</v>
      </c>
      <c r="BD19" s="34">
        <v>-38941.166666666701</v>
      </c>
      <c r="BE19" s="34">
        <v>-38745.666666666701</v>
      </c>
      <c r="BF19" s="34">
        <v>-38550.166666666701</v>
      </c>
      <c r="BG19" s="34">
        <v>-38354.666666666701</v>
      </c>
      <c r="BH19" s="34">
        <v>-38159.166666666701</v>
      </c>
      <c r="BI19" s="34">
        <v>-37963.666666666701</v>
      </c>
      <c r="BJ19" s="34">
        <v>-37768.166666666701</v>
      </c>
      <c r="BK19" s="34">
        <v>-37572.666666666701</v>
      </c>
      <c r="BL19" s="34">
        <v>-37377.166666666701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  <c r="BA20" s="39">
        <v>200</v>
      </c>
      <c r="BB20" s="39">
        <v>496</v>
      </c>
      <c r="BC20" s="39">
        <v>792</v>
      </c>
      <c r="BD20" s="39">
        <v>1088</v>
      </c>
      <c r="BE20" s="39">
        <v>1384</v>
      </c>
      <c r="BF20" s="39">
        <v>1680</v>
      </c>
      <c r="BG20" s="39">
        <v>1976</v>
      </c>
      <c r="BH20" s="39">
        <v>2272</v>
      </c>
      <c r="BI20" s="39">
        <v>2568</v>
      </c>
      <c r="BJ20" s="39">
        <v>2864</v>
      </c>
      <c r="BK20" s="39">
        <v>3160</v>
      </c>
      <c r="BL20" s="39">
        <v>3456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AZ21" si="18">SUBTOTAL(9,E17:E20)</f>
        <v>-91793</v>
      </c>
      <c r="F21" s="43">
        <f t="shared" si="18"/>
        <v>-95030</v>
      </c>
      <c r="G21" s="43">
        <f t="shared" si="18"/>
        <v>-95321</v>
      </c>
      <c r="H21" s="43">
        <f t="shared" si="18"/>
        <v>-95156</v>
      </c>
      <c r="I21" s="43">
        <f t="shared" si="18"/>
        <v>-93481</v>
      </c>
      <c r="J21" s="43">
        <f t="shared" si="18"/>
        <v>-92311</v>
      </c>
      <c r="K21" s="43">
        <f t="shared" si="18"/>
        <v>-90909</v>
      </c>
      <c r="L21" s="43">
        <f t="shared" si="18"/>
        <v>-89839</v>
      </c>
      <c r="M21" s="43">
        <f t="shared" si="18"/>
        <v>-88132</v>
      </c>
      <c r="N21" s="43">
        <f t="shared" si="18"/>
        <v>-90149</v>
      </c>
      <c r="O21" s="43">
        <f t="shared" si="18"/>
        <v>-87560</v>
      </c>
      <c r="P21" s="43">
        <f t="shared" si="18"/>
        <v>-87834</v>
      </c>
      <c r="Q21" s="43">
        <f t="shared" si="18"/>
        <v>-87642</v>
      </c>
      <c r="R21" s="43">
        <f t="shared" si="18"/>
        <v>-86933</v>
      </c>
      <c r="S21" s="43">
        <f t="shared" si="18"/>
        <v>-86265</v>
      </c>
      <c r="T21" s="43">
        <f t="shared" si="18"/>
        <v>-85309</v>
      </c>
      <c r="U21" s="43">
        <f t="shared" si="18"/>
        <v>-83314</v>
      </c>
      <c r="V21" s="43">
        <f t="shared" si="18"/>
        <v>-81320</v>
      </c>
      <c r="W21" s="43">
        <f t="shared" si="18"/>
        <v>-81127</v>
      </c>
      <c r="X21" s="43">
        <f t="shared" si="18"/>
        <v>-78622</v>
      </c>
      <c r="Y21" s="43">
        <f t="shared" si="18"/>
        <v>-79555</v>
      </c>
      <c r="Z21" s="43">
        <f t="shared" si="18"/>
        <v>-82348</v>
      </c>
      <c r="AA21" s="43">
        <f t="shared" si="18"/>
        <v>-81832</v>
      </c>
      <c r="AB21" s="43">
        <f t="shared" si="18"/>
        <v>-79799</v>
      </c>
      <c r="AC21" s="43">
        <f t="shared" si="18"/>
        <v>-76027</v>
      </c>
      <c r="AD21" s="43">
        <f t="shared" si="18"/>
        <v>-74361</v>
      </c>
      <c r="AE21" s="43">
        <f t="shared" si="18"/>
        <v>-75113</v>
      </c>
      <c r="AF21" s="43">
        <f t="shared" si="18"/>
        <v>-73341</v>
      </c>
      <c r="AG21" s="43">
        <f t="shared" si="18"/>
        <v>-72911</v>
      </c>
      <c r="AH21" s="43">
        <f t="shared" si="18"/>
        <v>-71085</v>
      </c>
      <c r="AI21" s="43">
        <f t="shared" si="18"/>
        <v>-69941</v>
      </c>
      <c r="AJ21" s="43">
        <f t="shared" si="18"/>
        <v>-70857</v>
      </c>
      <c r="AK21" s="43">
        <f t="shared" si="18"/>
        <v>-71880</v>
      </c>
      <c r="AL21" s="43">
        <f t="shared" si="18"/>
        <v>-73106</v>
      </c>
      <c r="AM21" s="43">
        <f t="shared" si="18"/>
        <v>-71596</v>
      </c>
      <c r="AN21" s="43">
        <f t="shared" si="18"/>
        <v>-68682</v>
      </c>
      <c r="AO21" s="43">
        <f t="shared" si="18"/>
        <v>-67905</v>
      </c>
      <c r="AP21" s="43">
        <f t="shared" si="18"/>
        <v>-67131</v>
      </c>
      <c r="AQ21" s="43">
        <f t="shared" si="18"/>
        <v>-66357</v>
      </c>
      <c r="AR21" s="43">
        <f t="shared" si="18"/>
        <v>-65583</v>
      </c>
      <c r="AS21" s="43">
        <f t="shared" si="18"/>
        <v>-64807</v>
      </c>
      <c r="AT21" s="43">
        <f t="shared" si="18"/>
        <v>-64034</v>
      </c>
      <c r="AU21" s="43">
        <f t="shared" si="18"/>
        <v>-63259</v>
      </c>
      <c r="AV21" s="43">
        <f t="shared" si="18"/>
        <v>-62484</v>
      </c>
      <c r="AW21" s="43">
        <f t="shared" si="18"/>
        <v>-61710</v>
      </c>
      <c r="AX21" s="43">
        <f t="shared" si="18"/>
        <v>-60935</v>
      </c>
      <c r="AY21" s="43">
        <f t="shared" si="18"/>
        <v>-60161</v>
      </c>
      <c r="AZ21" s="43">
        <f t="shared" si="18"/>
        <v>-59386</v>
      </c>
      <c r="BA21" s="43">
        <f t="shared" ref="BA21:BL21" si="19">SUBTOTAL(9,BA17:BA20)</f>
        <v>-58611.66666666673</v>
      </c>
      <c r="BB21" s="43">
        <f t="shared" si="19"/>
        <v>-57837.16666666673</v>
      </c>
      <c r="BC21" s="43">
        <f t="shared" si="19"/>
        <v>-57062.66666666673</v>
      </c>
      <c r="BD21" s="43">
        <f t="shared" si="19"/>
        <v>-56288.16666666673</v>
      </c>
      <c r="BE21" s="43">
        <f t="shared" si="19"/>
        <v>-55513.66666666673</v>
      </c>
      <c r="BF21" s="43">
        <f t="shared" si="19"/>
        <v>-54739.16666666673</v>
      </c>
      <c r="BG21" s="43">
        <f t="shared" si="19"/>
        <v>-53964.66666666673</v>
      </c>
      <c r="BH21" s="43">
        <f t="shared" si="19"/>
        <v>-53190.16666666673</v>
      </c>
      <c r="BI21" s="43">
        <f t="shared" si="19"/>
        <v>-52415.66666666673</v>
      </c>
      <c r="BJ21" s="43">
        <f t="shared" si="19"/>
        <v>-51641.16666666673</v>
      </c>
      <c r="BK21" s="43">
        <f t="shared" si="19"/>
        <v>-50866.66666666673</v>
      </c>
      <c r="BL21" s="43">
        <f t="shared" si="19"/>
        <v>-50092.16666666673</v>
      </c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  <c r="BA22" s="34">
        <v>7645.6666666666697</v>
      </c>
      <c r="BB22" s="34">
        <v>7604.1666666666697</v>
      </c>
      <c r="BC22" s="34">
        <v>7562.6666666666697</v>
      </c>
      <c r="BD22" s="34">
        <v>7521.1666666666697</v>
      </c>
      <c r="BE22" s="34">
        <v>7479.6666666666697</v>
      </c>
      <c r="BF22" s="34">
        <v>7438.1666666666697</v>
      </c>
      <c r="BG22" s="34">
        <v>7396.6666666666697</v>
      </c>
      <c r="BH22" s="34">
        <v>7355.1666666666697</v>
      </c>
      <c r="BI22" s="34">
        <v>7313.6666666666697</v>
      </c>
      <c r="BJ22" s="34">
        <v>7272.1666666666697</v>
      </c>
      <c r="BK22" s="34">
        <v>7230.6666666666697</v>
      </c>
      <c r="BL22" s="34">
        <v>7189.1666666666697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  <c r="BA23" s="34">
        <v>153485</v>
      </c>
      <c r="BB23" s="34">
        <v>153572</v>
      </c>
      <c r="BC23" s="34">
        <v>153659</v>
      </c>
      <c r="BD23" s="34">
        <v>153746</v>
      </c>
      <c r="BE23" s="34">
        <v>153833</v>
      </c>
      <c r="BF23" s="34">
        <v>153920</v>
      </c>
      <c r="BG23" s="34">
        <v>154007</v>
      </c>
      <c r="BH23" s="34">
        <v>154094</v>
      </c>
      <c r="BI23" s="34">
        <v>154181</v>
      </c>
      <c r="BJ23" s="34">
        <v>154268</v>
      </c>
      <c r="BK23" s="34">
        <v>154355</v>
      </c>
      <c r="BL23" s="34">
        <v>154442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  <c r="BA24" s="34">
        <v>126008.33333333299</v>
      </c>
      <c r="BB24" s="34">
        <v>125990.83333333299</v>
      </c>
      <c r="BC24" s="34">
        <v>125973.33333333299</v>
      </c>
      <c r="BD24" s="34">
        <v>125955.83333333299</v>
      </c>
      <c r="BE24" s="34">
        <v>125938.33333333299</v>
      </c>
      <c r="BF24" s="34">
        <v>125920.83333333299</v>
      </c>
      <c r="BG24" s="34">
        <v>125903.33333333299</v>
      </c>
      <c r="BH24" s="34">
        <v>125885.83333333299</v>
      </c>
      <c r="BI24" s="34">
        <v>125868.33333333299</v>
      </c>
      <c r="BJ24" s="34">
        <v>125850.83333333299</v>
      </c>
      <c r="BK24" s="34">
        <v>125833.33333333299</v>
      </c>
      <c r="BL24" s="34">
        <v>125815.83333333299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  <c r="BA25" s="39">
        <v>31160</v>
      </c>
      <c r="BB25" s="39">
        <v>30978</v>
      </c>
      <c r="BC25" s="39">
        <v>30796</v>
      </c>
      <c r="BD25" s="39">
        <v>30614</v>
      </c>
      <c r="BE25" s="39">
        <v>30432</v>
      </c>
      <c r="BF25" s="39">
        <v>30250</v>
      </c>
      <c r="BG25" s="39">
        <v>30068</v>
      </c>
      <c r="BH25" s="39">
        <v>29886</v>
      </c>
      <c r="BI25" s="39">
        <v>29704</v>
      </c>
      <c r="BJ25" s="39">
        <v>29522</v>
      </c>
      <c r="BK25" s="39">
        <v>29340</v>
      </c>
      <c r="BL25" s="39">
        <v>29158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AZ26" si="20">SUBTOTAL(9,E22:E25)</f>
        <v>328958</v>
      </c>
      <c r="F26" s="43">
        <f t="shared" si="20"/>
        <v>327865</v>
      </c>
      <c r="G26" s="43">
        <f t="shared" si="20"/>
        <v>327017</v>
      </c>
      <c r="H26" s="43">
        <f t="shared" si="20"/>
        <v>326489</v>
      </c>
      <c r="I26" s="43">
        <f t="shared" si="20"/>
        <v>324448</v>
      </c>
      <c r="J26" s="43">
        <f t="shared" si="20"/>
        <v>322738</v>
      </c>
      <c r="K26" s="43">
        <f t="shared" si="20"/>
        <v>323352</v>
      </c>
      <c r="L26" s="43">
        <f t="shared" si="20"/>
        <v>322829</v>
      </c>
      <c r="M26" s="43">
        <f t="shared" si="20"/>
        <v>320668</v>
      </c>
      <c r="N26" s="43">
        <f t="shared" si="20"/>
        <v>322361</v>
      </c>
      <c r="O26" s="43">
        <f t="shared" si="20"/>
        <v>322762</v>
      </c>
      <c r="P26" s="43">
        <f t="shared" si="20"/>
        <v>320087</v>
      </c>
      <c r="Q26" s="43">
        <f t="shared" si="20"/>
        <v>320057</v>
      </c>
      <c r="R26" s="43">
        <f t="shared" si="20"/>
        <v>322852</v>
      </c>
      <c r="S26" s="43">
        <f t="shared" si="20"/>
        <v>322532</v>
      </c>
      <c r="T26" s="43">
        <f t="shared" si="20"/>
        <v>323747</v>
      </c>
      <c r="U26" s="43">
        <f t="shared" si="20"/>
        <v>325220</v>
      </c>
      <c r="V26" s="43">
        <f t="shared" si="20"/>
        <v>324687</v>
      </c>
      <c r="W26" s="43">
        <f t="shared" si="20"/>
        <v>325589</v>
      </c>
      <c r="X26" s="43">
        <f t="shared" si="20"/>
        <v>325439</v>
      </c>
      <c r="Y26" s="43">
        <f t="shared" si="20"/>
        <v>323834</v>
      </c>
      <c r="Z26" s="43">
        <f t="shared" si="20"/>
        <v>323568</v>
      </c>
      <c r="AA26" s="43">
        <f t="shared" si="20"/>
        <v>324032</v>
      </c>
      <c r="AB26" s="43">
        <f t="shared" si="20"/>
        <v>328002</v>
      </c>
      <c r="AC26" s="43">
        <f t="shared" si="20"/>
        <v>325190</v>
      </c>
      <c r="AD26" s="43">
        <f t="shared" si="20"/>
        <v>324372</v>
      </c>
      <c r="AE26" s="43">
        <f t="shared" si="20"/>
        <v>319023</v>
      </c>
      <c r="AF26" s="43">
        <f t="shared" si="20"/>
        <v>318804</v>
      </c>
      <c r="AG26" s="43">
        <f t="shared" si="20"/>
        <v>321839</v>
      </c>
      <c r="AH26" s="43">
        <f t="shared" si="20"/>
        <v>322892</v>
      </c>
      <c r="AI26" s="43">
        <f t="shared" si="20"/>
        <v>321657</v>
      </c>
      <c r="AJ26" s="43">
        <f t="shared" si="20"/>
        <v>319363</v>
      </c>
      <c r="AK26" s="43">
        <f t="shared" si="20"/>
        <v>319627</v>
      </c>
      <c r="AL26" s="43">
        <f t="shared" si="20"/>
        <v>318711</v>
      </c>
      <c r="AM26" s="43">
        <f t="shared" si="20"/>
        <v>317272</v>
      </c>
      <c r="AN26" s="43">
        <f t="shared" si="20"/>
        <v>320304</v>
      </c>
      <c r="AO26" s="43">
        <f t="shared" si="20"/>
        <v>320150</v>
      </c>
      <c r="AP26" s="43">
        <f t="shared" si="20"/>
        <v>319996</v>
      </c>
      <c r="AQ26" s="43">
        <f t="shared" si="20"/>
        <v>319842</v>
      </c>
      <c r="AR26" s="43">
        <f t="shared" si="20"/>
        <v>319686</v>
      </c>
      <c r="AS26" s="43">
        <f t="shared" si="20"/>
        <v>319533</v>
      </c>
      <c r="AT26" s="43">
        <f t="shared" si="20"/>
        <v>319378</v>
      </c>
      <c r="AU26" s="43">
        <f t="shared" si="20"/>
        <v>319225</v>
      </c>
      <c r="AV26" s="43">
        <f t="shared" si="20"/>
        <v>319069</v>
      </c>
      <c r="AW26" s="43">
        <f t="shared" si="20"/>
        <v>318915</v>
      </c>
      <c r="AX26" s="43">
        <f t="shared" si="20"/>
        <v>318761</v>
      </c>
      <c r="AY26" s="43">
        <f t="shared" si="20"/>
        <v>318607</v>
      </c>
      <c r="AZ26" s="43">
        <f t="shared" si="20"/>
        <v>318453</v>
      </c>
      <c r="BA26" s="43">
        <f t="shared" ref="BA26:BL26" si="21">SUBTOTAL(9,BA22:BA25)</f>
        <v>318298.99999999965</v>
      </c>
      <c r="BB26" s="43">
        <f t="shared" si="21"/>
        <v>318144.99999999965</v>
      </c>
      <c r="BC26" s="43">
        <f t="shared" si="21"/>
        <v>317990.99999999965</v>
      </c>
      <c r="BD26" s="43">
        <f t="shared" si="21"/>
        <v>317836.99999999965</v>
      </c>
      <c r="BE26" s="43">
        <f t="shared" si="21"/>
        <v>317682.99999999965</v>
      </c>
      <c r="BF26" s="43">
        <f t="shared" si="21"/>
        <v>317528.99999999965</v>
      </c>
      <c r="BG26" s="43">
        <f t="shared" si="21"/>
        <v>317374.99999999965</v>
      </c>
      <c r="BH26" s="43">
        <f t="shared" si="21"/>
        <v>317220.99999999965</v>
      </c>
      <c r="BI26" s="43">
        <f t="shared" si="21"/>
        <v>317066.99999999965</v>
      </c>
      <c r="BJ26" s="43">
        <f t="shared" si="21"/>
        <v>316912.99999999965</v>
      </c>
      <c r="BK26" s="43">
        <f t="shared" si="21"/>
        <v>316758.99999999965</v>
      </c>
      <c r="BL26" s="43">
        <f t="shared" si="21"/>
        <v>316604.99999999965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  <c r="BA27" s="34">
        <v>11940.333333333299</v>
      </c>
      <c r="BB27" s="34">
        <v>12106.833333333299</v>
      </c>
      <c r="BC27" s="34">
        <v>12273.333333333299</v>
      </c>
      <c r="BD27" s="34">
        <v>12439.833333333299</v>
      </c>
      <c r="BE27" s="34">
        <v>12606.333333333299</v>
      </c>
      <c r="BF27" s="34">
        <v>12772.833333333299</v>
      </c>
      <c r="BG27" s="34">
        <v>12939.333333333299</v>
      </c>
      <c r="BH27" s="34">
        <v>13105.833333333299</v>
      </c>
      <c r="BI27" s="34">
        <v>13272.333333333299</v>
      </c>
      <c r="BJ27" s="34">
        <v>13438.833333333299</v>
      </c>
      <c r="BK27" s="34">
        <v>13605.333333333299</v>
      </c>
      <c r="BL27" s="34">
        <v>13771.833333333299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  <c r="BA28" s="34">
        <v>53406</v>
      </c>
      <c r="BB28" s="34">
        <v>53351</v>
      </c>
      <c r="BC28" s="34">
        <v>53296</v>
      </c>
      <c r="BD28" s="34">
        <v>53241</v>
      </c>
      <c r="BE28" s="34">
        <v>53186</v>
      </c>
      <c r="BF28" s="34">
        <v>53131</v>
      </c>
      <c r="BG28" s="34">
        <v>53076</v>
      </c>
      <c r="BH28" s="34">
        <v>53021</v>
      </c>
      <c r="BI28" s="34">
        <v>52966</v>
      </c>
      <c r="BJ28" s="34">
        <v>52911</v>
      </c>
      <c r="BK28" s="34">
        <v>52856</v>
      </c>
      <c r="BL28" s="34">
        <v>52801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  <c r="BA29" s="34">
        <v>54253</v>
      </c>
      <c r="BB29" s="34">
        <v>54263</v>
      </c>
      <c r="BC29" s="34">
        <v>54273</v>
      </c>
      <c r="BD29" s="34">
        <v>54283</v>
      </c>
      <c r="BE29" s="34">
        <v>54293</v>
      </c>
      <c r="BF29" s="34">
        <v>54303</v>
      </c>
      <c r="BG29" s="34">
        <v>54313</v>
      </c>
      <c r="BH29" s="34">
        <v>54323</v>
      </c>
      <c r="BI29" s="34">
        <v>54333</v>
      </c>
      <c r="BJ29" s="34">
        <v>54343</v>
      </c>
      <c r="BK29" s="34">
        <v>54353</v>
      </c>
      <c r="BL29" s="34">
        <v>54363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  <c r="BA30" s="39">
        <v>30108</v>
      </c>
      <c r="BB30" s="39">
        <v>30032</v>
      </c>
      <c r="BC30" s="39">
        <v>29956</v>
      </c>
      <c r="BD30" s="39">
        <v>29880</v>
      </c>
      <c r="BE30" s="39">
        <v>29804</v>
      </c>
      <c r="BF30" s="39">
        <v>29728</v>
      </c>
      <c r="BG30" s="39">
        <v>29652</v>
      </c>
      <c r="BH30" s="39">
        <v>29576</v>
      </c>
      <c r="BI30" s="39">
        <v>29500</v>
      </c>
      <c r="BJ30" s="39">
        <v>29424</v>
      </c>
      <c r="BK30" s="39">
        <v>29348</v>
      </c>
      <c r="BL30" s="39">
        <v>29272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AZ31" si="22">SUBTOTAL(9,E27:E30)</f>
        <v>146986</v>
      </c>
      <c r="F31" s="43">
        <f t="shared" si="22"/>
        <v>148012</v>
      </c>
      <c r="G31" s="43">
        <f t="shared" si="22"/>
        <v>148057</v>
      </c>
      <c r="H31" s="43">
        <f t="shared" si="22"/>
        <v>148606</v>
      </c>
      <c r="I31" s="43">
        <f t="shared" si="22"/>
        <v>147410</v>
      </c>
      <c r="J31" s="43">
        <f t="shared" si="22"/>
        <v>148809</v>
      </c>
      <c r="K31" s="43">
        <f t="shared" si="22"/>
        <v>151366</v>
      </c>
      <c r="L31" s="43">
        <f t="shared" si="22"/>
        <v>150701</v>
      </c>
      <c r="M31" s="43">
        <f t="shared" si="22"/>
        <v>149987</v>
      </c>
      <c r="N31" s="43">
        <f t="shared" si="22"/>
        <v>149347</v>
      </c>
      <c r="O31" s="43">
        <f t="shared" si="22"/>
        <v>146801</v>
      </c>
      <c r="P31" s="43">
        <f t="shared" si="22"/>
        <v>147149</v>
      </c>
      <c r="Q31" s="43">
        <f t="shared" si="22"/>
        <v>145876</v>
      </c>
      <c r="R31" s="43">
        <f t="shared" si="22"/>
        <v>145504</v>
      </c>
      <c r="S31" s="43">
        <f t="shared" si="22"/>
        <v>147458</v>
      </c>
      <c r="T31" s="43">
        <f t="shared" si="22"/>
        <v>147807</v>
      </c>
      <c r="U31" s="43">
        <f t="shared" si="22"/>
        <v>146806</v>
      </c>
      <c r="V31" s="43">
        <f t="shared" si="22"/>
        <v>148756</v>
      </c>
      <c r="W31" s="43">
        <f t="shared" si="22"/>
        <v>147829</v>
      </c>
      <c r="X31" s="43">
        <f t="shared" si="22"/>
        <v>145727</v>
      </c>
      <c r="Y31" s="43">
        <f t="shared" si="22"/>
        <v>146806</v>
      </c>
      <c r="Z31" s="43">
        <f t="shared" si="22"/>
        <v>144412</v>
      </c>
      <c r="AA31" s="43">
        <f t="shared" si="22"/>
        <v>146657</v>
      </c>
      <c r="AB31" s="43">
        <f t="shared" si="22"/>
        <v>146601</v>
      </c>
      <c r="AC31" s="43">
        <f t="shared" si="22"/>
        <v>148138</v>
      </c>
      <c r="AD31" s="43">
        <f t="shared" si="22"/>
        <v>147767</v>
      </c>
      <c r="AE31" s="43">
        <f t="shared" si="22"/>
        <v>149349</v>
      </c>
      <c r="AF31" s="43">
        <f t="shared" si="22"/>
        <v>148997</v>
      </c>
      <c r="AG31" s="43">
        <f t="shared" si="22"/>
        <v>147650</v>
      </c>
      <c r="AH31" s="43">
        <f t="shared" si="22"/>
        <v>150329</v>
      </c>
      <c r="AI31" s="43">
        <f t="shared" si="22"/>
        <v>150841</v>
      </c>
      <c r="AJ31" s="43">
        <f t="shared" si="22"/>
        <v>150495</v>
      </c>
      <c r="AK31" s="43">
        <f t="shared" si="22"/>
        <v>150814</v>
      </c>
      <c r="AL31" s="43">
        <f t="shared" si="22"/>
        <v>150214</v>
      </c>
      <c r="AM31" s="43">
        <f t="shared" si="22"/>
        <v>151425</v>
      </c>
      <c r="AN31" s="43">
        <f t="shared" si="22"/>
        <v>149107</v>
      </c>
      <c r="AO31" s="43">
        <f t="shared" si="22"/>
        <v>149152</v>
      </c>
      <c r="AP31" s="43">
        <f t="shared" si="22"/>
        <v>149199</v>
      </c>
      <c r="AQ31" s="43">
        <f t="shared" si="22"/>
        <v>149245</v>
      </c>
      <c r="AR31" s="43">
        <f t="shared" si="22"/>
        <v>149291</v>
      </c>
      <c r="AS31" s="43">
        <f t="shared" si="22"/>
        <v>149338</v>
      </c>
      <c r="AT31" s="43">
        <f t="shared" si="22"/>
        <v>149385</v>
      </c>
      <c r="AU31" s="43">
        <f t="shared" si="22"/>
        <v>149431</v>
      </c>
      <c r="AV31" s="43">
        <f t="shared" si="22"/>
        <v>149477</v>
      </c>
      <c r="AW31" s="43">
        <f t="shared" si="22"/>
        <v>149523</v>
      </c>
      <c r="AX31" s="43">
        <f t="shared" si="22"/>
        <v>149571</v>
      </c>
      <c r="AY31" s="43">
        <f t="shared" si="22"/>
        <v>149616</v>
      </c>
      <c r="AZ31" s="43">
        <f t="shared" si="22"/>
        <v>149662</v>
      </c>
      <c r="BA31" s="43">
        <f t="shared" ref="BA31:BL31" si="23">SUBTOTAL(9,BA27:BA30)</f>
        <v>149707.33333333331</v>
      </c>
      <c r="BB31" s="43">
        <f t="shared" si="23"/>
        <v>149752.83333333331</v>
      </c>
      <c r="BC31" s="43">
        <f t="shared" si="23"/>
        <v>149798.33333333331</v>
      </c>
      <c r="BD31" s="43">
        <f t="shared" si="23"/>
        <v>149843.83333333331</v>
      </c>
      <c r="BE31" s="43">
        <f t="shared" si="23"/>
        <v>149889.33333333331</v>
      </c>
      <c r="BF31" s="43">
        <f t="shared" si="23"/>
        <v>149934.83333333331</v>
      </c>
      <c r="BG31" s="43">
        <f t="shared" si="23"/>
        <v>149980.33333333331</v>
      </c>
      <c r="BH31" s="43">
        <f t="shared" si="23"/>
        <v>150025.83333333331</v>
      </c>
      <c r="BI31" s="43">
        <f t="shared" si="23"/>
        <v>150071.33333333331</v>
      </c>
      <c r="BJ31" s="43">
        <f t="shared" si="23"/>
        <v>150116.83333333331</v>
      </c>
      <c r="BK31" s="43">
        <f t="shared" si="23"/>
        <v>150162.33333333331</v>
      </c>
      <c r="BL31" s="43">
        <f t="shared" si="23"/>
        <v>150207.83333333331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  <c r="BA32" s="34">
        <v>10540.666666666701</v>
      </c>
      <c r="BB32" s="34">
        <v>10625.166666666701</v>
      </c>
      <c r="BC32" s="34">
        <v>10709.666666666701</v>
      </c>
      <c r="BD32" s="34">
        <v>10794.166666666701</v>
      </c>
      <c r="BE32" s="34">
        <v>10878.666666666701</v>
      </c>
      <c r="BF32" s="34">
        <v>10963.166666666701</v>
      </c>
      <c r="BG32" s="34">
        <v>11047.666666666701</v>
      </c>
      <c r="BH32" s="34">
        <v>11132.166666666701</v>
      </c>
      <c r="BI32" s="34">
        <v>11216.666666666701</v>
      </c>
      <c r="BJ32" s="34">
        <v>11301.166666666701</v>
      </c>
      <c r="BK32" s="34">
        <v>11385.666666666701</v>
      </c>
      <c r="BL32" s="34">
        <v>11470.166666666701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  <c r="BA33" s="34">
        <v>89661.333333333299</v>
      </c>
      <c r="BB33" s="34">
        <v>89441.833333333299</v>
      </c>
      <c r="BC33" s="34">
        <v>89222.333333333299</v>
      </c>
      <c r="BD33" s="34">
        <v>89002.833333333299</v>
      </c>
      <c r="BE33" s="34">
        <v>88783.333333333299</v>
      </c>
      <c r="BF33" s="34">
        <v>88563.833333333299</v>
      </c>
      <c r="BG33" s="34">
        <v>88344.333333333299</v>
      </c>
      <c r="BH33" s="34">
        <v>88124.833333333299</v>
      </c>
      <c r="BI33" s="34">
        <v>87905.333333333299</v>
      </c>
      <c r="BJ33" s="34">
        <v>87685.833333333299</v>
      </c>
      <c r="BK33" s="34">
        <v>87466.333333333299</v>
      </c>
      <c r="BL33" s="34">
        <v>87246.833333333299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  <c r="BA34" s="34">
        <v>129237</v>
      </c>
      <c r="BB34" s="34">
        <v>129268</v>
      </c>
      <c r="BC34" s="34">
        <v>129299</v>
      </c>
      <c r="BD34" s="34">
        <v>129330</v>
      </c>
      <c r="BE34" s="34">
        <v>129361</v>
      </c>
      <c r="BF34" s="34">
        <v>129392</v>
      </c>
      <c r="BG34" s="34">
        <v>129423</v>
      </c>
      <c r="BH34" s="34">
        <v>129454</v>
      </c>
      <c r="BI34" s="34">
        <v>129485</v>
      </c>
      <c r="BJ34" s="34">
        <v>129516</v>
      </c>
      <c r="BK34" s="34">
        <v>129547</v>
      </c>
      <c r="BL34" s="34">
        <v>129578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  <c r="BA35" s="39">
        <v>40261</v>
      </c>
      <c r="BB35" s="39">
        <v>40180</v>
      </c>
      <c r="BC35" s="39">
        <v>40099</v>
      </c>
      <c r="BD35" s="39">
        <v>40018</v>
      </c>
      <c r="BE35" s="39">
        <v>39937</v>
      </c>
      <c r="BF35" s="39">
        <v>39856</v>
      </c>
      <c r="BG35" s="39">
        <v>39775</v>
      </c>
      <c r="BH35" s="39">
        <v>39694</v>
      </c>
      <c r="BI35" s="39">
        <v>39613</v>
      </c>
      <c r="BJ35" s="39">
        <v>39532</v>
      </c>
      <c r="BK35" s="39">
        <v>39451</v>
      </c>
      <c r="BL35" s="39">
        <v>39370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AZ36" si="24">SUBTOTAL(9,E32:E35)</f>
        <v>279300</v>
      </c>
      <c r="F36" s="43">
        <f t="shared" si="24"/>
        <v>277508</v>
      </c>
      <c r="G36" s="43">
        <f t="shared" si="24"/>
        <v>275729</v>
      </c>
      <c r="H36" s="43">
        <f t="shared" si="24"/>
        <v>274807</v>
      </c>
      <c r="I36" s="43">
        <f t="shared" si="24"/>
        <v>275894</v>
      </c>
      <c r="J36" s="43">
        <f t="shared" si="24"/>
        <v>278249</v>
      </c>
      <c r="K36" s="43">
        <f t="shared" si="24"/>
        <v>277975</v>
      </c>
      <c r="L36" s="43">
        <f t="shared" si="24"/>
        <v>280522</v>
      </c>
      <c r="M36" s="43">
        <f t="shared" si="24"/>
        <v>278483</v>
      </c>
      <c r="N36" s="43">
        <f t="shared" si="24"/>
        <v>278312</v>
      </c>
      <c r="O36" s="43">
        <f t="shared" si="24"/>
        <v>277876</v>
      </c>
      <c r="P36" s="43">
        <f t="shared" si="24"/>
        <v>277626</v>
      </c>
      <c r="Q36" s="43">
        <f t="shared" si="24"/>
        <v>277908</v>
      </c>
      <c r="R36" s="43">
        <f t="shared" si="24"/>
        <v>278117</v>
      </c>
      <c r="S36" s="43">
        <f t="shared" si="24"/>
        <v>277080</v>
      </c>
      <c r="T36" s="43">
        <f t="shared" si="24"/>
        <v>274731</v>
      </c>
      <c r="U36" s="43">
        <f t="shared" si="24"/>
        <v>277334</v>
      </c>
      <c r="V36" s="43">
        <f t="shared" si="24"/>
        <v>275761</v>
      </c>
      <c r="W36" s="43">
        <f t="shared" si="24"/>
        <v>272647</v>
      </c>
      <c r="X36" s="43">
        <f t="shared" si="24"/>
        <v>273275</v>
      </c>
      <c r="Y36" s="43">
        <f t="shared" si="24"/>
        <v>273592</v>
      </c>
      <c r="Z36" s="43">
        <f t="shared" si="24"/>
        <v>272916</v>
      </c>
      <c r="AA36" s="43">
        <f t="shared" si="24"/>
        <v>273559</v>
      </c>
      <c r="AB36" s="43">
        <f t="shared" si="24"/>
        <v>274697</v>
      </c>
      <c r="AC36" s="43">
        <f t="shared" si="24"/>
        <v>274220</v>
      </c>
      <c r="AD36" s="43">
        <f t="shared" si="24"/>
        <v>276178</v>
      </c>
      <c r="AE36" s="43">
        <f t="shared" si="24"/>
        <v>276334</v>
      </c>
      <c r="AF36" s="43">
        <f t="shared" si="24"/>
        <v>273156</v>
      </c>
      <c r="AG36" s="43">
        <f t="shared" si="24"/>
        <v>272470</v>
      </c>
      <c r="AH36" s="43">
        <f t="shared" si="24"/>
        <v>270186</v>
      </c>
      <c r="AI36" s="43">
        <f t="shared" si="24"/>
        <v>271367</v>
      </c>
      <c r="AJ36" s="43">
        <f t="shared" si="24"/>
        <v>270880</v>
      </c>
      <c r="AK36" s="43">
        <f t="shared" si="24"/>
        <v>274050</v>
      </c>
      <c r="AL36" s="43">
        <f t="shared" si="24"/>
        <v>273844</v>
      </c>
      <c r="AM36" s="43">
        <f t="shared" si="24"/>
        <v>273862</v>
      </c>
      <c r="AN36" s="43">
        <f t="shared" si="24"/>
        <v>272108</v>
      </c>
      <c r="AO36" s="43">
        <f t="shared" si="24"/>
        <v>271922</v>
      </c>
      <c r="AP36" s="43">
        <f t="shared" si="24"/>
        <v>271738</v>
      </c>
      <c r="AQ36" s="43">
        <f t="shared" si="24"/>
        <v>271552</v>
      </c>
      <c r="AR36" s="43">
        <f t="shared" si="24"/>
        <v>271367</v>
      </c>
      <c r="AS36" s="43">
        <f t="shared" si="24"/>
        <v>271182</v>
      </c>
      <c r="AT36" s="43">
        <f t="shared" si="24"/>
        <v>270995</v>
      </c>
      <c r="AU36" s="43">
        <f t="shared" si="24"/>
        <v>270812</v>
      </c>
      <c r="AV36" s="43">
        <f t="shared" si="24"/>
        <v>270626</v>
      </c>
      <c r="AW36" s="43">
        <f t="shared" si="24"/>
        <v>270440</v>
      </c>
      <c r="AX36" s="43">
        <f t="shared" si="24"/>
        <v>270255</v>
      </c>
      <c r="AY36" s="43">
        <f t="shared" si="24"/>
        <v>270070</v>
      </c>
      <c r="AZ36" s="43">
        <f t="shared" si="24"/>
        <v>269885</v>
      </c>
      <c r="BA36" s="43">
        <f t="shared" ref="BA36:BL36" si="25">SUBTOTAL(9,BA32:BA35)</f>
        <v>269700</v>
      </c>
      <c r="BB36" s="43">
        <f t="shared" si="25"/>
        <v>269515</v>
      </c>
      <c r="BC36" s="43">
        <f t="shared" si="25"/>
        <v>269330</v>
      </c>
      <c r="BD36" s="43">
        <f t="shared" si="25"/>
        <v>269145</v>
      </c>
      <c r="BE36" s="43">
        <f t="shared" si="25"/>
        <v>268960</v>
      </c>
      <c r="BF36" s="43">
        <f t="shared" si="25"/>
        <v>268775</v>
      </c>
      <c r="BG36" s="43">
        <f t="shared" si="25"/>
        <v>268590</v>
      </c>
      <c r="BH36" s="43">
        <f t="shared" si="25"/>
        <v>268405</v>
      </c>
      <c r="BI36" s="43">
        <f t="shared" si="25"/>
        <v>268220</v>
      </c>
      <c r="BJ36" s="43">
        <f t="shared" si="25"/>
        <v>268035</v>
      </c>
      <c r="BK36" s="43">
        <f t="shared" si="25"/>
        <v>267850</v>
      </c>
      <c r="BL36" s="43">
        <f t="shared" si="25"/>
        <v>267665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  <c r="BA37" s="34">
        <v>19397.666666666701</v>
      </c>
      <c r="BB37" s="34">
        <v>19700.166666666701</v>
      </c>
      <c r="BC37" s="34">
        <v>20002.666666666701</v>
      </c>
      <c r="BD37" s="34">
        <v>20305.166666666701</v>
      </c>
      <c r="BE37" s="34">
        <v>20607.666666666701</v>
      </c>
      <c r="BF37" s="34">
        <v>20910.166666666701</v>
      </c>
      <c r="BG37" s="34">
        <v>21212.666666666701</v>
      </c>
      <c r="BH37" s="34">
        <v>21515.166666666701</v>
      </c>
      <c r="BI37" s="34">
        <v>21817.666666666701</v>
      </c>
      <c r="BJ37" s="34">
        <v>22120.166666666701</v>
      </c>
      <c r="BK37" s="34">
        <v>22422.666666666701</v>
      </c>
      <c r="BL37" s="34">
        <v>22725.166666666701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  <c r="BA38" s="34">
        <v>93774.333333333299</v>
      </c>
      <c r="BB38" s="34">
        <v>93652.833333333299</v>
      </c>
      <c r="BC38" s="34">
        <v>93531.333333333299</v>
      </c>
      <c r="BD38" s="34">
        <v>93409.833333333299</v>
      </c>
      <c r="BE38" s="34">
        <v>93288.333333333299</v>
      </c>
      <c r="BF38" s="34">
        <v>93166.833333333299</v>
      </c>
      <c r="BG38" s="34">
        <v>93045.333333333299</v>
      </c>
      <c r="BH38" s="34">
        <v>92923.833333333299</v>
      </c>
      <c r="BI38" s="34">
        <v>92802.333333333299</v>
      </c>
      <c r="BJ38" s="34">
        <v>92680.833333333299</v>
      </c>
      <c r="BK38" s="34">
        <v>92559.333333333299</v>
      </c>
      <c r="BL38" s="34">
        <v>92437.833333333299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  <c r="BA39" s="34">
        <v>133113</v>
      </c>
      <c r="BB39" s="34">
        <v>133251</v>
      </c>
      <c r="BC39" s="34">
        <v>133389</v>
      </c>
      <c r="BD39" s="34">
        <v>133527</v>
      </c>
      <c r="BE39" s="34">
        <v>133665</v>
      </c>
      <c r="BF39" s="34">
        <v>133803</v>
      </c>
      <c r="BG39" s="34">
        <v>133941</v>
      </c>
      <c r="BH39" s="34">
        <v>134079</v>
      </c>
      <c r="BI39" s="34">
        <v>134217</v>
      </c>
      <c r="BJ39" s="34">
        <v>134355</v>
      </c>
      <c r="BK39" s="34">
        <v>134493</v>
      </c>
      <c r="BL39" s="34">
        <v>134631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  <c r="BA40" s="39">
        <v>42293.666666666701</v>
      </c>
      <c r="BB40" s="39">
        <v>42137.166666666701</v>
      </c>
      <c r="BC40" s="39">
        <v>41980.666666666701</v>
      </c>
      <c r="BD40" s="39">
        <v>41824.166666666701</v>
      </c>
      <c r="BE40" s="39">
        <v>41667.666666666701</v>
      </c>
      <c r="BF40" s="39">
        <v>41511.166666666701</v>
      </c>
      <c r="BG40" s="39">
        <v>41354.666666666701</v>
      </c>
      <c r="BH40" s="39">
        <v>41198.166666666701</v>
      </c>
      <c r="BI40" s="39">
        <v>41041.666666666701</v>
      </c>
      <c r="BJ40" s="39">
        <v>40885.166666666701</v>
      </c>
      <c r="BK40" s="39">
        <v>40728.666666666701</v>
      </c>
      <c r="BL40" s="39">
        <v>40572.166666666701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AZ41" si="26">SUBTOTAL(9,E37:E40)</f>
        <v>282103</v>
      </c>
      <c r="F41" s="43">
        <f t="shared" si="26"/>
        <v>283034</v>
      </c>
      <c r="G41" s="43">
        <f t="shared" si="26"/>
        <v>282565</v>
      </c>
      <c r="H41" s="43">
        <f t="shared" si="26"/>
        <v>281119</v>
      </c>
      <c r="I41" s="43">
        <f t="shared" si="26"/>
        <v>280187</v>
      </c>
      <c r="J41" s="43">
        <f t="shared" si="26"/>
        <v>280304</v>
      </c>
      <c r="K41" s="43">
        <f t="shared" si="26"/>
        <v>281187</v>
      </c>
      <c r="L41" s="43">
        <f t="shared" si="26"/>
        <v>281094</v>
      </c>
      <c r="M41" s="43">
        <f t="shared" si="26"/>
        <v>284197</v>
      </c>
      <c r="N41" s="43">
        <f t="shared" si="26"/>
        <v>284584</v>
      </c>
      <c r="O41" s="43">
        <f t="shared" si="26"/>
        <v>283091</v>
      </c>
      <c r="P41" s="43">
        <f t="shared" si="26"/>
        <v>282475</v>
      </c>
      <c r="Q41" s="43">
        <f t="shared" si="26"/>
        <v>280534</v>
      </c>
      <c r="R41" s="43">
        <f t="shared" si="26"/>
        <v>282389</v>
      </c>
      <c r="S41" s="43">
        <f t="shared" si="26"/>
        <v>279579</v>
      </c>
      <c r="T41" s="43">
        <f t="shared" si="26"/>
        <v>282005</v>
      </c>
      <c r="U41" s="43">
        <f t="shared" si="26"/>
        <v>282138</v>
      </c>
      <c r="V41" s="43">
        <f t="shared" si="26"/>
        <v>285244</v>
      </c>
      <c r="W41" s="43">
        <f t="shared" si="26"/>
        <v>286601</v>
      </c>
      <c r="X41" s="43">
        <f t="shared" si="26"/>
        <v>286528</v>
      </c>
      <c r="Y41" s="43">
        <f t="shared" si="26"/>
        <v>285030</v>
      </c>
      <c r="Z41" s="43">
        <f t="shared" si="26"/>
        <v>283934</v>
      </c>
      <c r="AA41" s="43">
        <f t="shared" si="26"/>
        <v>285045</v>
      </c>
      <c r="AB41" s="43">
        <f t="shared" si="26"/>
        <v>283708</v>
      </c>
      <c r="AC41" s="43">
        <f t="shared" si="26"/>
        <v>281685</v>
      </c>
      <c r="AD41" s="43">
        <f t="shared" si="26"/>
        <v>280661</v>
      </c>
      <c r="AE41" s="43">
        <f t="shared" si="26"/>
        <v>279437</v>
      </c>
      <c r="AF41" s="43">
        <f t="shared" si="26"/>
        <v>282229</v>
      </c>
      <c r="AG41" s="43">
        <f t="shared" si="26"/>
        <v>282499</v>
      </c>
      <c r="AH41" s="43">
        <f t="shared" si="26"/>
        <v>285964</v>
      </c>
      <c r="AI41" s="43">
        <f t="shared" si="26"/>
        <v>287604</v>
      </c>
      <c r="AJ41" s="43">
        <f t="shared" si="26"/>
        <v>289443</v>
      </c>
      <c r="AK41" s="43">
        <f t="shared" si="26"/>
        <v>290332</v>
      </c>
      <c r="AL41" s="43">
        <f t="shared" si="26"/>
        <v>288614</v>
      </c>
      <c r="AM41" s="43">
        <f t="shared" si="26"/>
        <v>287086</v>
      </c>
      <c r="AN41" s="43">
        <f t="shared" si="26"/>
        <v>286469</v>
      </c>
      <c r="AO41" s="43">
        <f t="shared" si="26"/>
        <v>286631</v>
      </c>
      <c r="AP41" s="43">
        <f t="shared" si="26"/>
        <v>286794</v>
      </c>
      <c r="AQ41" s="43">
        <f t="shared" si="26"/>
        <v>286956</v>
      </c>
      <c r="AR41" s="43">
        <f t="shared" si="26"/>
        <v>287117</v>
      </c>
      <c r="AS41" s="43">
        <f t="shared" si="26"/>
        <v>287280</v>
      </c>
      <c r="AT41" s="43">
        <f t="shared" si="26"/>
        <v>287442</v>
      </c>
      <c r="AU41" s="43">
        <f t="shared" si="26"/>
        <v>287604</v>
      </c>
      <c r="AV41" s="43">
        <f t="shared" si="26"/>
        <v>287767</v>
      </c>
      <c r="AW41" s="43">
        <f t="shared" si="26"/>
        <v>287928</v>
      </c>
      <c r="AX41" s="43">
        <f t="shared" si="26"/>
        <v>288091</v>
      </c>
      <c r="AY41" s="43">
        <f t="shared" si="26"/>
        <v>288254</v>
      </c>
      <c r="AZ41" s="43">
        <f t="shared" si="26"/>
        <v>288416</v>
      </c>
      <c r="BA41" s="43">
        <f t="shared" ref="BA41:BL41" si="27">SUBTOTAL(9,BA37:BA40)</f>
        <v>288578.66666666669</v>
      </c>
      <c r="BB41" s="43">
        <f t="shared" si="27"/>
        <v>288741.16666666669</v>
      </c>
      <c r="BC41" s="43">
        <f t="shared" si="27"/>
        <v>288903.66666666669</v>
      </c>
      <c r="BD41" s="43">
        <f t="shared" si="27"/>
        <v>289066.16666666669</v>
      </c>
      <c r="BE41" s="43">
        <f t="shared" si="27"/>
        <v>289228.66666666669</v>
      </c>
      <c r="BF41" s="43">
        <f t="shared" si="27"/>
        <v>289391.16666666669</v>
      </c>
      <c r="BG41" s="43">
        <f t="shared" si="27"/>
        <v>289553.66666666669</v>
      </c>
      <c r="BH41" s="43">
        <f t="shared" si="27"/>
        <v>289716.16666666669</v>
      </c>
      <c r="BI41" s="43">
        <f t="shared" si="27"/>
        <v>289878.66666666669</v>
      </c>
      <c r="BJ41" s="43">
        <f t="shared" si="27"/>
        <v>290041.16666666669</v>
      </c>
      <c r="BK41" s="43">
        <f t="shared" si="27"/>
        <v>290203.66666666669</v>
      </c>
      <c r="BL41" s="43">
        <f t="shared" si="27"/>
        <v>290366.16666666669</v>
      </c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  <c r="BA42" s="34">
        <v>-3802</v>
      </c>
      <c r="BB42" s="34">
        <v>-3868</v>
      </c>
      <c r="BC42" s="34">
        <v>-3934</v>
      </c>
      <c r="BD42" s="34">
        <v>-4000</v>
      </c>
      <c r="BE42" s="34">
        <v>-4066</v>
      </c>
      <c r="BF42" s="34">
        <v>-4132</v>
      </c>
      <c r="BG42" s="34">
        <v>-4198</v>
      </c>
      <c r="BH42" s="34">
        <v>-4264</v>
      </c>
      <c r="BI42" s="34">
        <v>-4330</v>
      </c>
      <c r="BJ42" s="34">
        <v>-4396</v>
      </c>
      <c r="BK42" s="34">
        <v>-4462</v>
      </c>
      <c r="BL42" s="34">
        <v>-4528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  <c r="BA43" s="34">
        <v>108.666666666667</v>
      </c>
      <c r="BB43" s="34">
        <v>62.1666666666666</v>
      </c>
      <c r="BC43" s="34">
        <v>15.6666666666666</v>
      </c>
      <c r="BD43" s="34">
        <v>-30.8333333333334</v>
      </c>
      <c r="BE43" s="34">
        <v>-77.3333333333334</v>
      </c>
      <c r="BF43" s="34">
        <v>-123.833333333333</v>
      </c>
      <c r="BG43" s="34">
        <v>-170.333333333333</v>
      </c>
      <c r="BH43" s="34">
        <v>-216.833333333333</v>
      </c>
      <c r="BI43" s="34">
        <v>-263.33333333333297</v>
      </c>
      <c r="BJ43" s="34">
        <v>-309.83333333333297</v>
      </c>
      <c r="BK43" s="34">
        <v>-356.33333333333297</v>
      </c>
      <c r="BL43" s="34">
        <v>-402.83333333333297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  <c r="BA44" s="34">
        <v>3618</v>
      </c>
      <c r="BB44" s="34">
        <v>3718</v>
      </c>
      <c r="BC44" s="34">
        <v>3818</v>
      </c>
      <c r="BD44" s="34">
        <v>3918</v>
      </c>
      <c r="BE44" s="34">
        <v>4018</v>
      </c>
      <c r="BF44" s="34">
        <v>4118</v>
      </c>
      <c r="BG44" s="34">
        <v>4218</v>
      </c>
      <c r="BH44" s="34">
        <v>4318</v>
      </c>
      <c r="BI44" s="34">
        <v>4418</v>
      </c>
      <c r="BJ44" s="34">
        <v>4518</v>
      </c>
      <c r="BK44" s="34">
        <v>4618</v>
      </c>
      <c r="BL44" s="34">
        <v>4718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  <c r="BA45" s="34">
        <v>5455</v>
      </c>
      <c r="BB45" s="34">
        <v>5632</v>
      </c>
      <c r="BC45" s="34">
        <v>5809</v>
      </c>
      <c r="BD45" s="34">
        <v>5986</v>
      </c>
      <c r="BE45" s="34">
        <v>6163</v>
      </c>
      <c r="BF45" s="34">
        <v>6340</v>
      </c>
      <c r="BG45" s="34">
        <v>6517</v>
      </c>
      <c r="BH45" s="34">
        <v>6694</v>
      </c>
      <c r="BI45" s="34">
        <v>6871</v>
      </c>
      <c r="BJ45" s="34">
        <v>7048</v>
      </c>
      <c r="BK45" s="34">
        <v>7225</v>
      </c>
      <c r="BL45" s="34">
        <v>7402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  <c r="BA46" s="34">
        <v>13812.333333333299</v>
      </c>
      <c r="BB46" s="34">
        <v>14081.833333333299</v>
      </c>
      <c r="BC46" s="34">
        <v>14351.333333333299</v>
      </c>
      <c r="BD46" s="34">
        <v>14620.833333333299</v>
      </c>
      <c r="BE46" s="34">
        <v>14890.333333333299</v>
      </c>
      <c r="BF46" s="34">
        <v>15159.833333333299</v>
      </c>
      <c r="BG46" s="34">
        <v>15429.333333333299</v>
      </c>
      <c r="BH46" s="34">
        <v>15698.833333333299</v>
      </c>
      <c r="BI46" s="34">
        <v>15968.333333333299</v>
      </c>
      <c r="BJ46" s="34">
        <v>16237.833333333299</v>
      </c>
      <c r="BK46" s="34">
        <v>16507.333333333299</v>
      </c>
      <c r="BL46" s="34">
        <v>16776.833333333299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  <c r="BA47" s="34">
        <v>-8652.6666666666697</v>
      </c>
      <c r="BB47" s="34">
        <v>-8861.1666666666697</v>
      </c>
      <c r="BC47" s="34">
        <v>-9069.6666666666697</v>
      </c>
      <c r="BD47" s="34">
        <v>-9278.1666666666697</v>
      </c>
      <c r="BE47" s="34">
        <v>-9486.6666666666697</v>
      </c>
      <c r="BF47" s="34">
        <v>-9695.1666666666697</v>
      </c>
      <c r="BG47" s="34">
        <v>-9903.6666666666697</v>
      </c>
      <c r="BH47" s="34">
        <v>-10112.166666666701</v>
      </c>
      <c r="BI47" s="34">
        <v>-10320.666666666701</v>
      </c>
      <c r="BJ47" s="34">
        <v>-10529.166666666701</v>
      </c>
      <c r="BK47" s="34">
        <v>-10737.666666666701</v>
      </c>
      <c r="BL47" s="34">
        <v>-10946.166666666701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  <c r="BA48" s="34">
        <v>10198.666666666701</v>
      </c>
      <c r="BB48" s="34">
        <v>10372.166666666701</v>
      </c>
      <c r="BC48" s="34">
        <v>10545.666666666701</v>
      </c>
      <c r="BD48" s="34">
        <v>10719.166666666701</v>
      </c>
      <c r="BE48" s="34">
        <v>10892.666666666701</v>
      </c>
      <c r="BF48" s="34">
        <v>11066.166666666701</v>
      </c>
      <c r="BG48" s="34">
        <v>11239.666666666701</v>
      </c>
      <c r="BH48" s="34">
        <v>11413.166666666701</v>
      </c>
      <c r="BI48" s="34">
        <v>11586.666666666701</v>
      </c>
      <c r="BJ48" s="34">
        <v>11760.166666666701</v>
      </c>
      <c r="BK48" s="34">
        <v>11933.666666666701</v>
      </c>
      <c r="BL48" s="34">
        <v>12107.166666666701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  <c r="BA49" s="34">
        <v>-10591.333333333299</v>
      </c>
      <c r="BB49" s="34">
        <v>-10804.833333333299</v>
      </c>
      <c r="BC49" s="34">
        <v>-11018.333333333299</v>
      </c>
      <c r="BD49" s="34">
        <v>-11231.833333333299</v>
      </c>
      <c r="BE49" s="34">
        <v>-11445.333333333299</v>
      </c>
      <c r="BF49" s="34">
        <v>-11658.833333333299</v>
      </c>
      <c r="BG49" s="34">
        <v>-11872.333333333299</v>
      </c>
      <c r="BH49" s="34">
        <v>-12085.833333333299</v>
      </c>
      <c r="BI49" s="34">
        <v>-12299.333333333299</v>
      </c>
      <c r="BJ49" s="34">
        <v>-12512.833333333299</v>
      </c>
      <c r="BK49" s="34">
        <v>-12726.333333333299</v>
      </c>
      <c r="BL49" s="34">
        <v>-12939.833333333299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  <c r="BA50" s="39">
        <v>-10563</v>
      </c>
      <c r="BB50" s="39">
        <v>-10803</v>
      </c>
      <c r="BC50" s="39">
        <v>-11043</v>
      </c>
      <c r="BD50" s="39">
        <v>-11283</v>
      </c>
      <c r="BE50" s="39">
        <v>-11523</v>
      </c>
      <c r="BF50" s="39">
        <v>-11763</v>
      </c>
      <c r="BG50" s="39">
        <v>-12003</v>
      </c>
      <c r="BH50" s="39">
        <v>-12243</v>
      </c>
      <c r="BI50" s="39">
        <v>-12483</v>
      </c>
      <c r="BJ50" s="39">
        <v>-12723</v>
      </c>
      <c r="BK50" s="39">
        <v>-12963</v>
      </c>
      <c r="BL50" s="39">
        <v>-13203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AZ51" si="28">SUBTOTAL(9,E42:E50)</f>
        <v>3072</v>
      </c>
      <c r="F51" s="43">
        <f t="shared" si="28"/>
        <v>5745</v>
      </c>
      <c r="G51" s="43">
        <f t="shared" si="28"/>
        <v>5765</v>
      </c>
      <c r="H51" s="43">
        <f t="shared" si="28"/>
        <v>4809</v>
      </c>
      <c r="I51" s="43">
        <f t="shared" si="28"/>
        <v>3943</v>
      </c>
      <c r="J51" s="43">
        <f t="shared" si="28"/>
        <v>1779</v>
      </c>
      <c r="K51" s="43">
        <f t="shared" si="28"/>
        <v>7966</v>
      </c>
      <c r="L51" s="43">
        <f t="shared" si="28"/>
        <v>2708</v>
      </c>
      <c r="M51" s="43">
        <f t="shared" si="28"/>
        <v>835</v>
      </c>
      <c r="N51" s="43">
        <f t="shared" si="28"/>
        <v>4724</v>
      </c>
      <c r="O51" s="43">
        <f t="shared" si="28"/>
        <v>-1074</v>
      </c>
      <c r="P51" s="43">
        <f t="shared" si="28"/>
        <v>-4012</v>
      </c>
      <c r="Q51" s="43">
        <f t="shared" si="28"/>
        <v>-5339</v>
      </c>
      <c r="R51" s="43">
        <f t="shared" si="28"/>
        <v>-6928</v>
      </c>
      <c r="S51" s="43">
        <f t="shared" si="28"/>
        <v>-2204</v>
      </c>
      <c r="T51" s="43">
        <f t="shared" si="28"/>
        <v>-1309</v>
      </c>
      <c r="U51" s="43">
        <f t="shared" si="28"/>
        <v>448</v>
      </c>
      <c r="V51" s="43">
        <f t="shared" si="28"/>
        <v>2361</v>
      </c>
      <c r="W51" s="43">
        <f t="shared" si="28"/>
        <v>-204</v>
      </c>
      <c r="X51" s="43">
        <f t="shared" si="28"/>
        <v>503</v>
      </c>
      <c r="Y51" s="43">
        <f t="shared" si="28"/>
        <v>783</v>
      </c>
      <c r="Z51" s="43">
        <f t="shared" si="28"/>
        <v>-137</v>
      </c>
      <c r="AA51" s="43">
        <f t="shared" si="28"/>
        <v>-2109</v>
      </c>
      <c r="AB51" s="43">
        <f t="shared" si="28"/>
        <v>-569</v>
      </c>
      <c r="AC51" s="43">
        <f t="shared" si="28"/>
        <v>2557</v>
      </c>
      <c r="AD51" s="43">
        <f t="shared" si="28"/>
        <v>2558</v>
      </c>
      <c r="AE51" s="43">
        <f t="shared" si="28"/>
        <v>3564</v>
      </c>
      <c r="AF51" s="43">
        <f t="shared" si="28"/>
        <v>3091</v>
      </c>
      <c r="AG51" s="43">
        <f t="shared" si="28"/>
        <v>4300</v>
      </c>
      <c r="AH51" s="43">
        <f t="shared" si="28"/>
        <v>1497</v>
      </c>
      <c r="AI51" s="43">
        <f t="shared" si="28"/>
        <v>1342</v>
      </c>
      <c r="AJ51" s="43">
        <f t="shared" si="28"/>
        <v>993</v>
      </c>
      <c r="AK51" s="43">
        <f t="shared" si="28"/>
        <v>1794</v>
      </c>
      <c r="AL51" s="43">
        <f t="shared" si="28"/>
        <v>315</v>
      </c>
      <c r="AM51" s="43">
        <f t="shared" si="28"/>
        <v>1278</v>
      </c>
      <c r="AN51" s="43">
        <f t="shared" si="28"/>
        <v>297</v>
      </c>
      <c r="AO51" s="43">
        <f t="shared" si="28"/>
        <v>241</v>
      </c>
      <c r="AP51" s="43">
        <f t="shared" si="28"/>
        <v>186</v>
      </c>
      <c r="AQ51" s="43">
        <f t="shared" si="28"/>
        <v>132</v>
      </c>
      <c r="AR51" s="43">
        <f t="shared" si="28"/>
        <v>76</v>
      </c>
      <c r="AS51" s="43">
        <f t="shared" si="28"/>
        <v>21</v>
      </c>
      <c r="AT51" s="43">
        <f t="shared" si="28"/>
        <v>-35</v>
      </c>
      <c r="AU51" s="43">
        <f t="shared" si="28"/>
        <v>-89</v>
      </c>
      <c r="AV51" s="43">
        <f t="shared" si="28"/>
        <v>-145</v>
      </c>
      <c r="AW51" s="43">
        <f t="shared" si="28"/>
        <v>-198</v>
      </c>
      <c r="AX51" s="43">
        <f t="shared" si="28"/>
        <v>-253</v>
      </c>
      <c r="AY51" s="43">
        <f t="shared" si="28"/>
        <v>-307</v>
      </c>
      <c r="AZ51" s="43">
        <f t="shared" si="28"/>
        <v>-362</v>
      </c>
      <c r="BA51" s="43">
        <f t="shared" ref="BA51:BL51" si="29">SUBTOTAL(9,BA42:BA50)</f>
        <v>-416.33333333329938</v>
      </c>
      <c r="BB51" s="43">
        <f t="shared" si="29"/>
        <v>-470.83333333330665</v>
      </c>
      <c r="BC51" s="43">
        <f t="shared" si="29"/>
        <v>-525.33333333330665</v>
      </c>
      <c r="BD51" s="43">
        <f t="shared" si="29"/>
        <v>-579.83333333330665</v>
      </c>
      <c r="BE51" s="43">
        <f t="shared" si="29"/>
        <v>-634.33333333329938</v>
      </c>
      <c r="BF51" s="43">
        <f t="shared" si="29"/>
        <v>-688.83333333329938</v>
      </c>
      <c r="BG51" s="43">
        <f t="shared" si="29"/>
        <v>-743.33333333329938</v>
      </c>
      <c r="BH51" s="43">
        <f t="shared" si="29"/>
        <v>-797.83333333333212</v>
      </c>
      <c r="BI51" s="43">
        <f t="shared" si="29"/>
        <v>-852.33333333333212</v>
      </c>
      <c r="BJ51" s="43">
        <f t="shared" si="29"/>
        <v>-906.83333333333212</v>
      </c>
      <c r="BK51" s="43">
        <f t="shared" si="29"/>
        <v>-961.33333333333212</v>
      </c>
      <c r="BL51" s="43">
        <f t="shared" si="29"/>
        <v>-1015.8333333333321</v>
      </c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  <c r="BA52" s="34">
        <v>5528.6666666666697</v>
      </c>
      <c r="BB52" s="34">
        <v>5673.1666666666697</v>
      </c>
      <c r="BC52" s="34">
        <v>5817.6666666666697</v>
      </c>
      <c r="BD52" s="34">
        <v>5962.1666666666697</v>
      </c>
      <c r="BE52" s="34">
        <v>6106.6666666666697</v>
      </c>
      <c r="BF52" s="34">
        <v>6251.1666666666697</v>
      </c>
      <c r="BG52" s="34">
        <v>6395.6666666666697</v>
      </c>
      <c r="BH52" s="34">
        <v>6540.1666666666697</v>
      </c>
      <c r="BI52" s="34">
        <v>6684.6666666666697</v>
      </c>
      <c r="BJ52" s="34">
        <v>6829.1666666666697</v>
      </c>
      <c r="BK52" s="34">
        <v>6973.6666666666697</v>
      </c>
      <c r="BL52" s="34">
        <v>7118.1666666666697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  <c r="BA53" s="34">
        <v>208567.66666666701</v>
      </c>
      <c r="BB53" s="34">
        <v>208438.16666666701</v>
      </c>
      <c r="BC53" s="34">
        <v>208308.66666666701</v>
      </c>
      <c r="BD53" s="34">
        <v>208179.16666666701</v>
      </c>
      <c r="BE53" s="34">
        <v>208049.66666666701</v>
      </c>
      <c r="BF53" s="34">
        <v>207920.16666666701</v>
      </c>
      <c r="BG53" s="34">
        <v>207790.66666666701</v>
      </c>
      <c r="BH53" s="34">
        <v>207661.16666666701</v>
      </c>
      <c r="BI53" s="34">
        <v>207531.66666666701</v>
      </c>
      <c r="BJ53" s="34">
        <v>207402.16666666701</v>
      </c>
      <c r="BK53" s="34">
        <v>207272.66666666701</v>
      </c>
      <c r="BL53" s="34">
        <v>207143.16666666701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  <c r="BA54" s="34">
        <v>9262</v>
      </c>
      <c r="BB54" s="34">
        <v>9220</v>
      </c>
      <c r="BC54" s="34">
        <v>9178</v>
      </c>
      <c r="BD54" s="34">
        <v>9136</v>
      </c>
      <c r="BE54" s="34">
        <v>9094</v>
      </c>
      <c r="BF54" s="34">
        <v>9052</v>
      </c>
      <c r="BG54" s="34">
        <v>9010</v>
      </c>
      <c r="BH54" s="34">
        <v>8968</v>
      </c>
      <c r="BI54" s="34">
        <v>8926</v>
      </c>
      <c r="BJ54" s="34">
        <v>8884</v>
      </c>
      <c r="BK54" s="34">
        <v>8842</v>
      </c>
      <c r="BL54" s="34">
        <v>8800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  <c r="BA55" s="34">
        <v>-7130.6666666666697</v>
      </c>
      <c r="BB55" s="34">
        <v>-7426.1666666666697</v>
      </c>
      <c r="BC55" s="34">
        <v>-7721.6666666666697</v>
      </c>
      <c r="BD55" s="34">
        <v>-8017.1666666666697</v>
      </c>
      <c r="BE55" s="34">
        <v>-8312.6666666666697</v>
      </c>
      <c r="BF55" s="34">
        <v>-8608.1666666666697</v>
      </c>
      <c r="BG55" s="34">
        <v>-8903.6666666666697</v>
      </c>
      <c r="BH55" s="34">
        <v>-9199.1666666666697</v>
      </c>
      <c r="BI55" s="34">
        <v>-9494.6666666666697</v>
      </c>
      <c r="BJ55" s="34">
        <v>-9790.1666666666697</v>
      </c>
      <c r="BK55" s="34">
        <v>-10085.666666666701</v>
      </c>
      <c r="BL55" s="34">
        <v>-10381.166666666701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  <c r="BA56" s="34">
        <v>13420.333333333299</v>
      </c>
      <c r="BB56" s="34">
        <v>13525.833333333299</v>
      </c>
      <c r="BC56" s="34">
        <v>13631.333333333299</v>
      </c>
      <c r="BD56" s="34">
        <v>13736.833333333299</v>
      </c>
      <c r="BE56" s="34">
        <v>13842.333333333299</v>
      </c>
      <c r="BF56" s="34">
        <v>13947.833333333299</v>
      </c>
      <c r="BG56" s="34">
        <v>14053.333333333299</v>
      </c>
      <c r="BH56" s="34">
        <v>14158.833333333299</v>
      </c>
      <c r="BI56" s="34">
        <v>14264.333333333299</v>
      </c>
      <c r="BJ56" s="34">
        <v>14369.833333333299</v>
      </c>
      <c r="BK56" s="34">
        <v>14475.333333333299</v>
      </c>
      <c r="BL56" s="34">
        <v>14580.833333333299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  <c r="BA57" s="34">
        <v>1864</v>
      </c>
      <c r="BB57" s="34">
        <v>1680</v>
      </c>
      <c r="BC57" s="34">
        <v>1496</v>
      </c>
      <c r="BD57" s="34">
        <v>1312</v>
      </c>
      <c r="BE57" s="34">
        <v>1128</v>
      </c>
      <c r="BF57" s="34">
        <v>944</v>
      </c>
      <c r="BG57" s="34">
        <v>760</v>
      </c>
      <c r="BH57" s="34">
        <v>576</v>
      </c>
      <c r="BI57" s="34">
        <v>392</v>
      </c>
      <c r="BJ57" s="34">
        <v>208</v>
      </c>
      <c r="BK57" s="34">
        <v>24</v>
      </c>
      <c r="BL57" s="34">
        <v>-160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  <c r="BA58" s="34">
        <v>1006.33333333333</v>
      </c>
      <c r="BB58" s="34">
        <v>797.83333333333303</v>
      </c>
      <c r="BC58" s="34">
        <v>589.33333333333303</v>
      </c>
      <c r="BD58" s="34">
        <v>380.83333333333297</v>
      </c>
      <c r="BE58" s="34">
        <v>172.333333333333</v>
      </c>
      <c r="BF58" s="34">
        <v>-36.1666666666667</v>
      </c>
      <c r="BG58" s="34">
        <v>-244.666666666667</v>
      </c>
      <c r="BH58" s="34">
        <v>-453.16666666666703</v>
      </c>
      <c r="BI58" s="34">
        <v>-661.66666666666697</v>
      </c>
      <c r="BJ58" s="34">
        <v>-870.16666666666697</v>
      </c>
      <c r="BK58" s="34">
        <v>-1078.6666666666699</v>
      </c>
      <c r="BL58" s="34">
        <v>-1287.1666666666699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  <c r="BA59" s="39">
        <v>6787.3333333333303</v>
      </c>
      <c r="BB59" s="39">
        <v>6972.8333333333303</v>
      </c>
      <c r="BC59" s="39">
        <v>7158.3333333333303</v>
      </c>
      <c r="BD59" s="39">
        <v>7343.8333333333303</v>
      </c>
      <c r="BE59" s="39">
        <v>7529.3333333333303</v>
      </c>
      <c r="BF59" s="39">
        <v>7714.8333333333303</v>
      </c>
      <c r="BG59" s="39">
        <v>7900.3333333333303</v>
      </c>
      <c r="BH59" s="39">
        <v>8085.8333333333303</v>
      </c>
      <c r="BI59" s="39">
        <v>8271.3333333333303</v>
      </c>
      <c r="BJ59" s="39">
        <v>8456.8333333333303</v>
      </c>
      <c r="BK59" s="39">
        <v>8642.3333333333303</v>
      </c>
      <c r="BL59" s="39">
        <v>8827.8333333333303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AZ60" si="30">SUBTOTAL(9,E52:E59)</f>
        <v>260428</v>
      </c>
      <c r="F60" s="43">
        <f t="shared" si="30"/>
        <v>258615</v>
      </c>
      <c r="G60" s="43">
        <f t="shared" si="30"/>
        <v>256952</v>
      </c>
      <c r="H60" s="43">
        <f t="shared" si="30"/>
        <v>256598</v>
      </c>
      <c r="I60" s="43">
        <f t="shared" si="30"/>
        <v>258353</v>
      </c>
      <c r="J60" s="43">
        <f t="shared" si="30"/>
        <v>261247</v>
      </c>
      <c r="K60" s="43">
        <f t="shared" si="30"/>
        <v>260824</v>
      </c>
      <c r="L60" s="43">
        <f t="shared" si="30"/>
        <v>262758</v>
      </c>
      <c r="M60" s="43">
        <f t="shared" si="30"/>
        <v>261146</v>
      </c>
      <c r="N60" s="43">
        <f t="shared" si="30"/>
        <v>257758</v>
      </c>
      <c r="O60" s="43">
        <f t="shared" si="30"/>
        <v>256688</v>
      </c>
      <c r="P60" s="43">
        <f t="shared" si="30"/>
        <v>257563</v>
      </c>
      <c r="Q60" s="43">
        <f t="shared" si="30"/>
        <v>258798</v>
      </c>
      <c r="R60" s="43">
        <f t="shared" si="30"/>
        <v>253580</v>
      </c>
      <c r="S60" s="43">
        <f t="shared" si="30"/>
        <v>250124</v>
      </c>
      <c r="T60" s="43">
        <f t="shared" si="30"/>
        <v>253070</v>
      </c>
      <c r="U60" s="43">
        <f t="shared" si="30"/>
        <v>251211</v>
      </c>
      <c r="V60" s="43">
        <f t="shared" si="30"/>
        <v>249589</v>
      </c>
      <c r="W60" s="43">
        <f t="shared" si="30"/>
        <v>247455</v>
      </c>
      <c r="X60" s="43">
        <f t="shared" si="30"/>
        <v>244345</v>
      </c>
      <c r="Y60" s="43">
        <f t="shared" si="30"/>
        <v>245601</v>
      </c>
      <c r="Z60" s="43">
        <f t="shared" si="30"/>
        <v>243525</v>
      </c>
      <c r="AA60" s="43">
        <f t="shared" si="30"/>
        <v>242719</v>
      </c>
      <c r="AB60" s="43">
        <f t="shared" si="30"/>
        <v>244636</v>
      </c>
      <c r="AC60" s="43">
        <f t="shared" si="30"/>
        <v>248384</v>
      </c>
      <c r="AD60" s="43">
        <f t="shared" si="30"/>
        <v>249257</v>
      </c>
      <c r="AE60" s="43">
        <f t="shared" si="30"/>
        <v>249072</v>
      </c>
      <c r="AF60" s="43">
        <f t="shared" si="30"/>
        <v>247363</v>
      </c>
      <c r="AG60" s="43">
        <f t="shared" si="30"/>
        <v>249857</v>
      </c>
      <c r="AH60" s="43">
        <f t="shared" si="30"/>
        <v>247842</v>
      </c>
      <c r="AI60" s="43">
        <f t="shared" si="30"/>
        <v>250076</v>
      </c>
      <c r="AJ60" s="43">
        <f t="shared" si="30"/>
        <v>248873</v>
      </c>
      <c r="AK60" s="43">
        <f t="shared" si="30"/>
        <v>248301</v>
      </c>
      <c r="AL60" s="43">
        <f t="shared" si="30"/>
        <v>249954</v>
      </c>
      <c r="AM60" s="43">
        <f t="shared" si="30"/>
        <v>253031</v>
      </c>
      <c r="AN60" s="43">
        <f t="shared" si="30"/>
        <v>244816</v>
      </c>
      <c r="AO60" s="43">
        <f t="shared" si="30"/>
        <v>244392</v>
      </c>
      <c r="AP60" s="43">
        <f t="shared" si="30"/>
        <v>243969</v>
      </c>
      <c r="AQ60" s="43">
        <f t="shared" si="30"/>
        <v>243544</v>
      </c>
      <c r="AR60" s="43">
        <f t="shared" si="30"/>
        <v>243121</v>
      </c>
      <c r="AS60" s="43">
        <f t="shared" si="30"/>
        <v>242697</v>
      </c>
      <c r="AT60" s="43">
        <f t="shared" si="30"/>
        <v>242273</v>
      </c>
      <c r="AU60" s="43">
        <f t="shared" si="30"/>
        <v>241849</v>
      </c>
      <c r="AV60" s="43">
        <f t="shared" si="30"/>
        <v>241426</v>
      </c>
      <c r="AW60" s="43">
        <f t="shared" si="30"/>
        <v>241002</v>
      </c>
      <c r="AX60" s="43">
        <f t="shared" si="30"/>
        <v>240578</v>
      </c>
      <c r="AY60" s="43">
        <f t="shared" si="30"/>
        <v>240153</v>
      </c>
      <c r="AZ60" s="43">
        <f t="shared" si="30"/>
        <v>239730</v>
      </c>
      <c r="BA60" s="43">
        <f t="shared" ref="BA60:BL60" si="31">SUBTOTAL(9,BA52:BA59)</f>
        <v>239305.66666666698</v>
      </c>
      <c r="BB60" s="43">
        <f t="shared" si="31"/>
        <v>238881.66666666698</v>
      </c>
      <c r="BC60" s="43">
        <f t="shared" si="31"/>
        <v>238457.66666666698</v>
      </c>
      <c r="BD60" s="43">
        <f t="shared" si="31"/>
        <v>238033.66666666698</v>
      </c>
      <c r="BE60" s="43">
        <f t="shared" si="31"/>
        <v>237609.66666666698</v>
      </c>
      <c r="BF60" s="43">
        <f t="shared" si="31"/>
        <v>237185.66666666698</v>
      </c>
      <c r="BG60" s="43">
        <f t="shared" si="31"/>
        <v>236761.66666666698</v>
      </c>
      <c r="BH60" s="43">
        <f t="shared" si="31"/>
        <v>236337.66666666698</v>
      </c>
      <c r="BI60" s="43">
        <f t="shared" si="31"/>
        <v>235913.66666666698</v>
      </c>
      <c r="BJ60" s="43">
        <f t="shared" si="31"/>
        <v>235489.66666666698</v>
      </c>
      <c r="BK60" s="43">
        <f t="shared" si="31"/>
        <v>235065.66666666698</v>
      </c>
      <c r="BL60" s="43">
        <f t="shared" si="31"/>
        <v>234641.66666666698</v>
      </c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  <c r="BA61" s="34">
        <v>8295.6666666666697</v>
      </c>
      <c r="BB61" s="34">
        <v>8256.1666666666697</v>
      </c>
      <c r="BC61" s="34">
        <v>8216.6666666666697</v>
      </c>
      <c r="BD61" s="34">
        <v>8177.1666666666697</v>
      </c>
      <c r="BE61" s="34">
        <v>8137.6666666666697</v>
      </c>
      <c r="BF61" s="34">
        <v>8098.1666666666697</v>
      </c>
      <c r="BG61" s="34">
        <v>8058.6666666666697</v>
      </c>
      <c r="BH61" s="34">
        <v>8019.1666666666697</v>
      </c>
      <c r="BI61" s="34">
        <v>7979.6666666666697</v>
      </c>
      <c r="BJ61" s="34">
        <v>7940.1666666666697</v>
      </c>
      <c r="BK61" s="34">
        <v>7900.6666666666697</v>
      </c>
      <c r="BL61" s="34">
        <v>7861.1666666666697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  <c r="BA62" s="34">
        <v>-9103</v>
      </c>
      <c r="BB62" s="34">
        <v>-9315</v>
      </c>
      <c r="BC62" s="34">
        <v>-9527</v>
      </c>
      <c r="BD62" s="34">
        <v>-9739</v>
      </c>
      <c r="BE62" s="34">
        <v>-9951</v>
      </c>
      <c r="BF62" s="34">
        <v>-10163</v>
      </c>
      <c r="BG62" s="34">
        <v>-10375</v>
      </c>
      <c r="BH62" s="34">
        <v>-10587</v>
      </c>
      <c r="BI62" s="34">
        <v>-10799</v>
      </c>
      <c r="BJ62" s="34">
        <v>-11011</v>
      </c>
      <c r="BK62" s="34">
        <v>-11223</v>
      </c>
      <c r="BL62" s="34">
        <v>-11435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  <c r="BA63" s="34">
        <v>79.6666666666666</v>
      </c>
      <c r="BB63" s="34">
        <v>-1.8333333333333699</v>
      </c>
      <c r="BC63" s="34">
        <v>-83.3333333333334</v>
      </c>
      <c r="BD63" s="34">
        <v>-164.833333333333</v>
      </c>
      <c r="BE63" s="34">
        <v>-246.333333333333</v>
      </c>
      <c r="BF63" s="34">
        <v>-327.83333333333297</v>
      </c>
      <c r="BG63" s="34">
        <v>-409.33333333333297</v>
      </c>
      <c r="BH63" s="34">
        <v>-490.83333333333297</v>
      </c>
      <c r="BI63" s="34">
        <v>-572.33333333333303</v>
      </c>
      <c r="BJ63" s="34">
        <v>-653.83333333333303</v>
      </c>
      <c r="BK63" s="34">
        <v>-735.33333333333303</v>
      </c>
      <c r="BL63" s="34">
        <v>-816.83333333333303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  <c r="BA64" s="39">
        <v>9470.6666666666697</v>
      </c>
      <c r="BB64" s="39">
        <v>9435.1666666666697</v>
      </c>
      <c r="BC64" s="39">
        <v>9399.6666666666697</v>
      </c>
      <c r="BD64" s="39">
        <v>9364.1666666666697</v>
      </c>
      <c r="BE64" s="39">
        <v>9328.6666666666697</v>
      </c>
      <c r="BF64" s="39">
        <v>9293.1666666666697</v>
      </c>
      <c r="BG64" s="39">
        <v>9257.6666666666697</v>
      </c>
      <c r="BH64" s="39">
        <v>9222.1666666666697</v>
      </c>
      <c r="BI64" s="39">
        <v>9186.6666666666697</v>
      </c>
      <c r="BJ64" s="39">
        <v>9151.1666666666697</v>
      </c>
      <c r="BK64" s="39">
        <v>9115.6666666666697</v>
      </c>
      <c r="BL64" s="39">
        <v>9080.1666666666697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AZ65" si="32">SUBTOTAL(9,E61:E64)</f>
        <v>29772</v>
      </c>
      <c r="F65" s="43">
        <f t="shared" si="32"/>
        <v>29782</v>
      </c>
      <c r="G65" s="43">
        <f t="shared" si="32"/>
        <v>28301</v>
      </c>
      <c r="H65" s="43">
        <f t="shared" si="32"/>
        <v>28138</v>
      </c>
      <c r="I65" s="43">
        <f t="shared" si="32"/>
        <v>26444</v>
      </c>
      <c r="J65" s="43">
        <f t="shared" si="32"/>
        <v>26017</v>
      </c>
      <c r="K65" s="43">
        <f t="shared" si="32"/>
        <v>25495</v>
      </c>
      <c r="L65" s="43">
        <f t="shared" si="32"/>
        <v>23950</v>
      </c>
      <c r="M65" s="43">
        <f t="shared" si="32"/>
        <v>25906</v>
      </c>
      <c r="N65" s="43">
        <f t="shared" si="32"/>
        <v>26904</v>
      </c>
      <c r="O65" s="43">
        <f t="shared" si="32"/>
        <v>25596</v>
      </c>
      <c r="P65" s="43">
        <f t="shared" si="32"/>
        <v>21401</v>
      </c>
      <c r="Q65" s="43">
        <f t="shared" si="32"/>
        <v>20473</v>
      </c>
      <c r="R65" s="43">
        <f t="shared" si="32"/>
        <v>18593</v>
      </c>
      <c r="S65" s="43">
        <f t="shared" si="32"/>
        <v>15648</v>
      </c>
      <c r="T65" s="43">
        <f t="shared" si="32"/>
        <v>16467</v>
      </c>
      <c r="U65" s="43">
        <f t="shared" si="32"/>
        <v>16589</v>
      </c>
      <c r="V65" s="43">
        <f t="shared" si="32"/>
        <v>15660</v>
      </c>
      <c r="W65" s="43">
        <f t="shared" si="32"/>
        <v>15754</v>
      </c>
      <c r="X65" s="43">
        <f t="shared" si="32"/>
        <v>16965</v>
      </c>
      <c r="Y65" s="43">
        <f t="shared" si="32"/>
        <v>13135</v>
      </c>
      <c r="Z65" s="43">
        <f t="shared" si="32"/>
        <v>14948</v>
      </c>
      <c r="AA65" s="43">
        <f t="shared" si="32"/>
        <v>16160</v>
      </c>
      <c r="AB65" s="43">
        <f t="shared" si="32"/>
        <v>16282</v>
      </c>
      <c r="AC65" s="43">
        <f t="shared" si="32"/>
        <v>14831</v>
      </c>
      <c r="AD65" s="43">
        <f t="shared" si="32"/>
        <v>15944</v>
      </c>
      <c r="AE65" s="43">
        <f t="shared" si="32"/>
        <v>16069</v>
      </c>
      <c r="AF65" s="43">
        <f t="shared" si="32"/>
        <v>16706</v>
      </c>
      <c r="AG65" s="43">
        <f t="shared" si="32"/>
        <v>15694</v>
      </c>
      <c r="AH65" s="43">
        <f t="shared" si="32"/>
        <v>16482</v>
      </c>
      <c r="AI65" s="43">
        <f t="shared" si="32"/>
        <v>18657</v>
      </c>
      <c r="AJ65" s="43">
        <f t="shared" si="32"/>
        <v>17687</v>
      </c>
      <c r="AK65" s="43">
        <f t="shared" si="32"/>
        <v>18470</v>
      </c>
      <c r="AL65" s="43">
        <f t="shared" si="32"/>
        <v>20725</v>
      </c>
      <c r="AM65" s="43">
        <f t="shared" si="32"/>
        <v>20566</v>
      </c>
      <c r="AN65" s="43">
        <f t="shared" si="32"/>
        <v>13538</v>
      </c>
      <c r="AO65" s="43">
        <f t="shared" si="32"/>
        <v>13170</v>
      </c>
      <c r="AP65" s="43">
        <f t="shared" si="32"/>
        <v>12800</v>
      </c>
      <c r="AQ65" s="43">
        <f t="shared" si="32"/>
        <v>12432</v>
      </c>
      <c r="AR65" s="43">
        <f t="shared" si="32"/>
        <v>12063</v>
      </c>
      <c r="AS65" s="43">
        <f t="shared" si="32"/>
        <v>11694</v>
      </c>
      <c r="AT65" s="43">
        <f t="shared" si="32"/>
        <v>11324</v>
      </c>
      <c r="AU65" s="43">
        <f t="shared" si="32"/>
        <v>10956</v>
      </c>
      <c r="AV65" s="43">
        <f t="shared" si="32"/>
        <v>10587</v>
      </c>
      <c r="AW65" s="43">
        <f t="shared" si="32"/>
        <v>10218</v>
      </c>
      <c r="AX65" s="43">
        <f t="shared" si="32"/>
        <v>9848</v>
      </c>
      <c r="AY65" s="43">
        <f t="shared" si="32"/>
        <v>9481</v>
      </c>
      <c r="AZ65" s="43">
        <f t="shared" si="32"/>
        <v>9111</v>
      </c>
      <c r="BA65" s="43">
        <f t="shared" ref="BA65:BL65" si="33">SUBTOTAL(9,BA61:BA64)</f>
        <v>8743.0000000000055</v>
      </c>
      <c r="BB65" s="43">
        <f t="shared" si="33"/>
        <v>8374.5000000000055</v>
      </c>
      <c r="BC65" s="43">
        <f t="shared" si="33"/>
        <v>8006.0000000000055</v>
      </c>
      <c r="BD65" s="43">
        <f t="shared" si="33"/>
        <v>7637.5000000000064</v>
      </c>
      <c r="BE65" s="43">
        <f t="shared" si="33"/>
        <v>7269.0000000000064</v>
      </c>
      <c r="BF65" s="43">
        <f t="shared" si="33"/>
        <v>6900.5000000000064</v>
      </c>
      <c r="BG65" s="43">
        <f t="shared" si="33"/>
        <v>6532.0000000000064</v>
      </c>
      <c r="BH65" s="43">
        <f t="shared" si="33"/>
        <v>6163.5000000000064</v>
      </c>
      <c r="BI65" s="43">
        <f t="shared" si="33"/>
        <v>5795.0000000000064</v>
      </c>
      <c r="BJ65" s="43">
        <f t="shared" si="33"/>
        <v>5426.5000000000064</v>
      </c>
      <c r="BK65" s="43">
        <f t="shared" si="33"/>
        <v>5058.0000000000064</v>
      </c>
      <c r="BL65" s="43">
        <f t="shared" si="33"/>
        <v>4689.5000000000064</v>
      </c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  <c r="BA66" s="34">
        <v>5100</v>
      </c>
      <c r="BB66" s="34">
        <v>5100</v>
      </c>
      <c r="BC66" s="34">
        <v>5100</v>
      </c>
      <c r="BD66" s="34">
        <v>5100</v>
      </c>
      <c r="BE66" s="34">
        <v>5100</v>
      </c>
      <c r="BF66" s="34">
        <v>5100</v>
      </c>
      <c r="BG66" s="34">
        <v>5100</v>
      </c>
      <c r="BH66" s="34">
        <v>5100</v>
      </c>
      <c r="BI66" s="34">
        <v>5100</v>
      </c>
      <c r="BJ66" s="34">
        <v>5100</v>
      </c>
      <c r="BK66" s="34">
        <v>5100</v>
      </c>
      <c r="BL66" s="34">
        <v>5100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  <c r="BA67" s="34">
        <v>3800</v>
      </c>
      <c r="BB67" s="34">
        <v>3800</v>
      </c>
      <c r="BC67" s="34">
        <v>3800</v>
      </c>
      <c r="BD67" s="34">
        <v>3800</v>
      </c>
      <c r="BE67" s="34">
        <v>3800</v>
      </c>
      <c r="BF67" s="34">
        <v>3800</v>
      </c>
      <c r="BG67" s="34">
        <v>3800</v>
      </c>
      <c r="BH67" s="34">
        <v>3800</v>
      </c>
      <c r="BI67" s="34">
        <v>3800</v>
      </c>
      <c r="BJ67" s="34">
        <v>3800</v>
      </c>
      <c r="BK67" s="34">
        <v>3800</v>
      </c>
      <c r="BL67" s="34">
        <v>3800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  <c r="BA68" s="34">
        <v>2400</v>
      </c>
      <c r="BB68" s="34">
        <v>2400</v>
      </c>
      <c r="BC68" s="34">
        <v>2400</v>
      </c>
      <c r="BD68" s="34">
        <v>2400</v>
      </c>
      <c r="BE68" s="34">
        <v>2400</v>
      </c>
      <c r="BF68" s="34">
        <v>2400</v>
      </c>
      <c r="BG68" s="34">
        <v>2400</v>
      </c>
      <c r="BH68" s="34">
        <v>2400</v>
      </c>
      <c r="BI68" s="34">
        <v>2400</v>
      </c>
      <c r="BJ68" s="34">
        <v>2400</v>
      </c>
      <c r="BK68" s="34">
        <v>2400</v>
      </c>
      <c r="BL68" s="34">
        <v>2400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  <c r="BA69" s="34">
        <v>22000</v>
      </c>
      <c r="BB69" s="34">
        <v>22000</v>
      </c>
      <c r="BC69" s="34">
        <v>22000</v>
      </c>
      <c r="BD69" s="34">
        <v>22000</v>
      </c>
      <c r="BE69" s="34">
        <v>22000</v>
      </c>
      <c r="BF69" s="34">
        <v>22000</v>
      </c>
      <c r="BG69" s="34">
        <v>22000</v>
      </c>
      <c r="BH69" s="34">
        <v>22000</v>
      </c>
      <c r="BI69" s="34">
        <v>22000</v>
      </c>
      <c r="BJ69" s="34">
        <v>22000</v>
      </c>
      <c r="BK69" s="34">
        <v>22000</v>
      </c>
      <c r="BL69" s="34">
        <v>22000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  <c r="BA70" s="39">
        <v>2093</v>
      </c>
      <c r="BB70" s="39">
        <v>2069</v>
      </c>
      <c r="BC70" s="39">
        <v>2045</v>
      </c>
      <c r="BD70" s="39">
        <v>2021</v>
      </c>
      <c r="BE70" s="39">
        <v>1997</v>
      </c>
      <c r="BF70" s="39">
        <v>1973</v>
      </c>
      <c r="BG70" s="39">
        <v>1949</v>
      </c>
      <c r="BH70" s="39">
        <v>1925</v>
      </c>
      <c r="BI70" s="39">
        <v>1901</v>
      </c>
      <c r="BJ70" s="39">
        <v>1877</v>
      </c>
      <c r="BK70" s="39">
        <v>1853</v>
      </c>
      <c r="BL70" s="39">
        <v>1829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AZ71" si="34">SUBTOTAL(9,E66:E70)</f>
        <v>28466</v>
      </c>
      <c r="F71" s="43">
        <f t="shared" si="34"/>
        <v>27173</v>
      </c>
      <c r="G71" s="43">
        <f t="shared" si="34"/>
        <v>28095</v>
      </c>
      <c r="H71" s="43">
        <f t="shared" si="34"/>
        <v>27293</v>
      </c>
      <c r="I71" s="43">
        <f t="shared" si="34"/>
        <v>29872</v>
      </c>
      <c r="J71" s="43">
        <f t="shared" si="34"/>
        <v>29029</v>
      </c>
      <c r="K71" s="43">
        <f t="shared" si="34"/>
        <v>28312</v>
      </c>
      <c r="L71" s="43">
        <f t="shared" si="34"/>
        <v>27604</v>
      </c>
      <c r="M71" s="43">
        <f t="shared" si="34"/>
        <v>27533</v>
      </c>
      <c r="N71" s="43">
        <f t="shared" si="34"/>
        <v>23621</v>
      </c>
      <c r="O71" s="43">
        <f t="shared" si="34"/>
        <v>23514</v>
      </c>
      <c r="P71" s="43">
        <f t="shared" si="34"/>
        <v>23702</v>
      </c>
      <c r="Q71" s="43">
        <f t="shared" si="34"/>
        <v>21366</v>
      </c>
      <c r="R71" s="43">
        <f t="shared" si="34"/>
        <v>23838</v>
      </c>
      <c r="S71" s="43">
        <f t="shared" si="34"/>
        <v>25382</v>
      </c>
      <c r="T71" s="43">
        <f t="shared" si="34"/>
        <v>27450</v>
      </c>
      <c r="U71" s="43">
        <f t="shared" si="34"/>
        <v>28190</v>
      </c>
      <c r="V71" s="43">
        <f t="shared" si="34"/>
        <v>27702</v>
      </c>
      <c r="W71" s="43">
        <f t="shared" si="34"/>
        <v>28381</v>
      </c>
      <c r="X71" s="43">
        <f t="shared" si="34"/>
        <v>29082</v>
      </c>
      <c r="Y71" s="43">
        <f t="shared" si="34"/>
        <v>27357</v>
      </c>
      <c r="Z71" s="43">
        <f t="shared" si="34"/>
        <v>25775</v>
      </c>
      <c r="AA71" s="43">
        <f t="shared" si="34"/>
        <v>29212</v>
      </c>
      <c r="AB71" s="43">
        <f t="shared" si="34"/>
        <v>32473</v>
      </c>
      <c r="AC71" s="43">
        <f t="shared" si="34"/>
        <v>31860</v>
      </c>
      <c r="AD71" s="43">
        <f t="shared" si="34"/>
        <v>32093</v>
      </c>
      <c r="AE71" s="43">
        <f t="shared" si="34"/>
        <v>31786</v>
      </c>
      <c r="AF71" s="43">
        <f t="shared" si="34"/>
        <v>33217</v>
      </c>
      <c r="AG71" s="43">
        <f t="shared" si="34"/>
        <v>34522</v>
      </c>
      <c r="AH71" s="43">
        <f t="shared" si="34"/>
        <v>37185</v>
      </c>
      <c r="AI71" s="43">
        <f t="shared" si="34"/>
        <v>35211</v>
      </c>
      <c r="AJ71" s="43">
        <f t="shared" si="34"/>
        <v>34445</v>
      </c>
      <c r="AK71" s="43">
        <f t="shared" si="34"/>
        <v>33769</v>
      </c>
      <c r="AL71" s="43">
        <f t="shared" si="34"/>
        <v>32580</v>
      </c>
      <c r="AM71" s="43">
        <f t="shared" si="34"/>
        <v>32378</v>
      </c>
      <c r="AN71" s="43">
        <f t="shared" si="34"/>
        <v>33682</v>
      </c>
      <c r="AO71" s="43">
        <f t="shared" si="34"/>
        <v>35679</v>
      </c>
      <c r="AP71" s="43">
        <f t="shared" si="34"/>
        <v>35655</v>
      </c>
      <c r="AQ71" s="43">
        <f t="shared" si="34"/>
        <v>35632</v>
      </c>
      <c r="AR71" s="43">
        <f t="shared" si="34"/>
        <v>35608</v>
      </c>
      <c r="AS71" s="43">
        <f t="shared" si="34"/>
        <v>35584</v>
      </c>
      <c r="AT71" s="43">
        <f t="shared" si="34"/>
        <v>35560</v>
      </c>
      <c r="AU71" s="43">
        <f t="shared" si="34"/>
        <v>35536</v>
      </c>
      <c r="AV71" s="43">
        <f t="shared" si="34"/>
        <v>35513</v>
      </c>
      <c r="AW71" s="43">
        <f t="shared" si="34"/>
        <v>35489</v>
      </c>
      <c r="AX71" s="43">
        <f t="shared" si="34"/>
        <v>35465</v>
      </c>
      <c r="AY71" s="43">
        <f t="shared" si="34"/>
        <v>35441</v>
      </c>
      <c r="AZ71" s="43">
        <f t="shared" si="34"/>
        <v>35417</v>
      </c>
      <c r="BA71" s="43">
        <f t="shared" ref="BA71:BL71" si="35">SUBTOTAL(9,BA66:BA70)</f>
        <v>35393</v>
      </c>
      <c r="BB71" s="43">
        <f t="shared" si="35"/>
        <v>35369</v>
      </c>
      <c r="BC71" s="43">
        <f t="shared" si="35"/>
        <v>35345</v>
      </c>
      <c r="BD71" s="43">
        <f t="shared" si="35"/>
        <v>35321</v>
      </c>
      <c r="BE71" s="43">
        <f t="shared" si="35"/>
        <v>35297</v>
      </c>
      <c r="BF71" s="43">
        <f t="shared" si="35"/>
        <v>35273</v>
      </c>
      <c r="BG71" s="43">
        <f t="shared" si="35"/>
        <v>35249</v>
      </c>
      <c r="BH71" s="43">
        <f t="shared" si="35"/>
        <v>35225</v>
      </c>
      <c r="BI71" s="43">
        <f t="shared" si="35"/>
        <v>35201</v>
      </c>
      <c r="BJ71" s="43">
        <f t="shared" si="35"/>
        <v>35177</v>
      </c>
      <c r="BK71" s="43">
        <f t="shared" si="35"/>
        <v>35153</v>
      </c>
      <c r="BL71" s="43">
        <f t="shared" si="35"/>
        <v>35129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  <c r="BA72" s="34">
        <v>12139.666666666701</v>
      </c>
      <c r="BB72" s="34">
        <v>12262.166666666701</v>
      </c>
      <c r="BC72" s="34">
        <v>12384.666666666701</v>
      </c>
      <c r="BD72" s="34">
        <v>12507.166666666701</v>
      </c>
      <c r="BE72" s="34">
        <v>12629.666666666701</v>
      </c>
      <c r="BF72" s="34">
        <v>12752.166666666701</v>
      </c>
      <c r="BG72" s="34">
        <v>12874.666666666701</v>
      </c>
      <c r="BH72" s="34">
        <v>12997.166666666701</v>
      </c>
      <c r="BI72" s="34">
        <v>13119.666666666701</v>
      </c>
      <c r="BJ72" s="34">
        <v>13242.166666666701</v>
      </c>
      <c r="BK72" s="34">
        <v>13364.666666666701</v>
      </c>
      <c r="BL72" s="34">
        <v>13487.166666666701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  <c r="BA73" s="39">
        <v>170.333333333333</v>
      </c>
      <c r="BB73" s="39">
        <v>46.8333333333333</v>
      </c>
      <c r="BC73" s="39">
        <v>-76.6666666666667</v>
      </c>
      <c r="BD73" s="39">
        <v>-200.166666666667</v>
      </c>
      <c r="BE73" s="39">
        <v>-323.66666666666703</v>
      </c>
      <c r="BF73" s="39">
        <v>-447.16666666666703</v>
      </c>
      <c r="BG73" s="39">
        <v>-570.66666666666697</v>
      </c>
      <c r="BH73" s="39">
        <v>-694.16666666666697</v>
      </c>
      <c r="BI73" s="39">
        <v>-817.66666666666697</v>
      </c>
      <c r="BJ73" s="39">
        <v>-941.16666666666697</v>
      </c>
      <c r="BK73" s="39">
        <v>-1064.6666666666699</v>
      </c>
      <c r="BL73" s="39">
        <v>-1188.1666666666699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AZ74" si="36">SUBTOTAL(9,E72:E73)</f>
        <v>13106</v>
      </c>
      <c r="F74" s="43">
        <f t="shared" si="36"/>
        <v>11521</v>
      </c>
      <c r="G74" s="43">
        <f t="shared" si="36"/>
        <v>11527</v>
      </c>
      <c r="H74" s="43">
        <f t="shared" si="36"/>
        <v>12259</v>
      </c>
      <c r="I74" s="43">
        <f t="shared" si="36"/>
        <v>11806</v>
      </c>
      <c r="J74" s="43">
        <f t="shared" si="36"/>
        <v>13180</v>
      </c>
      <c r="K74" s="43">
        <f t="shared" si="36"/>
        <v>12518</v>
      </c>
      <c r="L74" s="43">
        <f t="shared" si="36"/>
        <v>11787</v>
      </c>
      <c r="M74" s="43">
        <f t="shared" si="36"/>
        <v>10454</v>
      </c>
      <c r="N74" s="43">
        <f t="shared" si="36"/>
        <v>9964</v>
      </c>
      <c r="O74" s="43">
        <f t="shared" si="36"/>
        <v>10926</v>
      </c>
      <c r="P74" s="43">
        <f t="shared" si="36"/>
        <v>12685</v>
      </c>
      <c r="Q74" s="43">
        <f t="shared" si="36"/>
        <v>11773</v>
      </c>
      <c r="R74" s="43">
        <f t="shared" si="36"/>
        <v>12575</v>
      </c>
      <c r="S74" s="43">
        <f t="shared" si="36"/>
        <v>13335</v>
      </c>
      <c r="T74" s="43">
        <f t="shared" si="36"/>
        <v>12947</v>
      </c>
      <c r="U74" s="43">
        <f t="shared" si="36"/>
        <v>13476</v>
      </c>
      <c r="V74" s="43">
        <f t="shared" si="36"/>
        <v>13914</v>
      </c>
      <c r="W74" s="43">
        <f t="shared" si="36"/>
        <v>14590</v>
      </c>
      <c r="X74" s="43">
        <f t="shared" si="36"/>
        <v>13986</v>
      </c>
      <c r="Y74" s="43">
        <f t="shared" si="36"/>
        <v>12727</v>
      </c>
      <c r="Z74" s="43">
        <f t="shared" si="36"/>
        <v>13564</v>
      </c>
      <c r="AA74" s="43">
        <f t="shared" si="36"/>
        <v>13824</v>
      </c>
      <c r="AB74" s="43">
        <f t="shared" si="36"/>
        <v>13100</v>
      </c>
      <c r="AC74" s="43">
        <f t="shared" si="36"/>
        <v>11542</v>
      </c>
      <c r="AD74" s="43">
        <f t="shared" si="36"/>
        <v>11782</v>
      </c>
      <c r="AE74" s="43">
        <f t="shared" si="36"/>
        <v>12805</v>
      </c>
      <c r="AF74" s="43">
        <f t="shared" si="36"/>
        <v>12598</v>
      </c>
      <c r="AG74" s="43">
        <f t="shared" si="36"/>
        <v>12612</v>
      </c>
      <c r="AH74" s="43">
        <f t="shared" si="36"/>
        <v>11423</v>
      </c>
      <c r="AI74" s="43">
        <f t="shared" si="36"/>
        <v>11770</v>
      </c>
      <c r="AJ74" s="43">
        <f t="shared" si="36"/>
        <v>11648</v>
      </c>
      <c r="AK74" s="43">
        <f t="shared" si="36"/>
        <v>11870</v>
      </c>
      <c r="AL74" s="43">
        <f t="shared" si="36"/>
        <v>10438</v>
      </c>
      <c r="AM74" s="43">
        <f t="shared" si="36"/>
        <v>11508</v>
      </c>
      <c r="AN74" s="43">
        <f t="shared" si="36"/>
        <v>12319</v>
      </c>
      <c r="AO74" s="43">
        <f t="shared" si="36"/>
        <v>12318</v>
      </c>
      <c r="AP74" s="43">
        <f t="shared" si="36"/>
        <v>12318</v>
      </c>
      <c r="AQ74" s="43">
        <f t="shared" si="36"/>
        <v>12317</v>
      </c>
      <c r="AR74" s="43">
        <f t="shared" si="36"/>
        <v>12316</v>
      </c>
      <c r="AS74" s="43">
        <f t="shared" si="36"/>
        <v>12315</v>
      </c>
      <c r="AT74" s="43">
        <f t="shared" si="36"/>
        <v>12315</v>
      </c>
      <c r="AU74" s="43">
        <f t="shared" si="36"/>
        <v>12314</v>
      </c>
      <c r="AV74" s="43">
        <f t="shared" si="36"/>
        <v>12314</v>
      </c>
      <c r="AW74" s="43">
        <f t="shared" si="36"/>
        <v>12313</v>
      </c>
      <c r="AX74" s="43">
        <f t="shared" si="36"/>
        <v>12313</v>
      </c>
      <c r="AY74" s="43">
        <f t="shared" si="36"/>
        <v>12312</v>
      </c>
      <c r="AZ74" s="43">
        <f t="shared" si="36"/>
        <v>12311</v>
      </c>
      <c r="BA74" s="43">
        <f t="shared" ref="BA74:BL74" si="37">SUBTOTAL(9,BA72:BA73)</f>
        <v>12310.000000000033</v>
      </c>
      <c r="BB74" s="43">
        <f t="shared" si="37"/>
        <v>12309.000000000035</v>
      </c>
      <c r="BC74" s="43">
        <f t="shared" si="37"/>
        <v>12308.000000000035</v>
      </c>
      <c r="BD74" s="43">
        <f t="shared" si="37"/>
        <v>12307.000000000033</v>
      </c>
      <c r="BE74" s="43">
        <f t="shared" si="37"/>
        <v>12306.000000000033</v>
      </c>
      <c r="BF74" s="43">
        <f t="shared" si="37"/>
        <v>12305.000000000033</v>
      </c>
      <c r="BG74" s="43">
        <f t="shared" si="37"/>
        <v>12304.000000000033</v>
      </c>
      <c r="BH74" s="43">
        <f t="shared" si="37"/>
        <v>12303.000000000033</v>
      </c>
      <c r="BI74" s="43">
        <f t="shared" si="37"/>
        <v>12302.000000000033</v>
      </c>
      <c r="BJ74" s="43">
        <f t="shared" si="37"/>
        <v>12301.000000000033</v>
      </c>
      <c r="BK74" s="43">
        <f t="shared" si="37"/>
        <v>12300.000000000031</v>
      </c>
      <c r="BL74" s="43">
        <f t="shared" si="37"/>
        <v>12299.000000000031</v>
      </c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  <c r="BA75" s="34">
        <v>-2705.3333333333298</v>
      </c>
      <c r="BB75" s="34">
        <v>-2816.8333333333298</v>
      </c>
      <c r="BC75" s="34">
        <v>-2928.3333333333298</v>
      </c>
      <c r="BD75" s="34">
        <v>-3039.8333333333298</v>
      </c>
      <c r="BE75" s="34">
        <v>-3151.3333333333298</v>
      </c>
      <c r="BF75" s="34">
        <v>-3262.8333333333298</v>
      </c>
      <c r="BG75" s="34">
        <v>-3374.3333333333298</v>
      </c>
      <c r="BH75" s="34">
        <v>-3485.8333333333298</v>
      </c>
      <c r="BI75" s="34">
        <v>-3597.3333333333298</v>
      </c>
      <c r="BJ75" s="34">
        <v>-3708.8333333333298</v>
      </c>
      <c r="BK75" s="34">
        <v>-3820.3333333333298</v>
      </c>
      <c r="BL75" s="34">
        <v>-3931.8333333333298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  <c r="BA76" s="34">
        <v>7658.6666666666697</v>
      </c>
      <c r="BB76" s="34">
        <v>7625.1666666666697</v>
      </c>
      <c r="BC76" s="34">
        <v>7591.6666666666697</v>
      </c>
      <c r="BD76" s="34">
        <v>7558.1666666666697</v>
      </c>
      <c r="BE76" s="34">
        <v>7524.6666666666697</v>
      </c>
      <c r="BF76" s="34">
        <v>7491.1666666666697</v>
      </c>
      <c r="BG76" s="34">
        <v>7457.6666666666697</v>
      </c>
      <c r="BH76" s="34">
        <v>7424.1666666666697</v>
      </c>
      <c r="BI76" s="34">
        <v>7390.6666666666697</v>
      </c>
      <c r="BJ76" s="34">
        <v>7357.1666666666697</v>
      </c>
      <c r="BK76" s="34">
        <v>7323.6666666666697</v>
      </c>
      <c r="BL76" s="34">
        <v>7290.1666666666697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  <c r="BA77" s="34">
        <v>11998.666666666701</v>
      </c>
      <c r="BB77" s="34">
        <v>12075.166666666701</v>
      </c>
      <c r="BC77" s="34">
        <v>12151.666666666701</v>
      </c>
      <c r="BD77" s="34">
        <v>12228.166666666701</v>
      </c>
      <c r="BE77" s="34">
        <v>12304.666666666701</v>
      </c>
      <c r="BF77" s="34">
        <v>12381.166666666701</v>
      </c>
      <c r="BG77" s="34">
        <v>12457.666666666701</v>
      </c>
      <c r="BH77" s="34">
        <v>12534.166666666701</v>
      </c>
      <c r="BI77" s="34">
        <v>12610.666666666701</v>
      </c>
      <c r="BJ77" s="34">
        <v>12687.166666666701</v>
      </c>
      <c r="BK77" s="34">
        <v>12763.666666666701</v>
      </c>
      <c r="BL77" s="34">
        <v>12840.166666666701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  <c r="BA78" s="34">
        <v>16437</v>
      </c>
      <c r="BB78" s="34">
        <v>16561</v>
      </c>
      <c r="BC78" s="34">
        <v>16685</v>
      </c>
      <c r="BD78" s="34">
        <v>16809</v>
      </c>
      <c r="BE78" s="34">
        <v>16933</v>
      </c>
      <c r="BF78" s="34">
        <v>17057</v>
      </c>
      <c r="BG78" s="34">
        <v>17181</v>
      </c>
      <c r="BH78" s="34">
        <v>17305</v>
      </c>
      <c r="BI78" s="34">
        <v>17429</v>
      </c>
      <c r="BJ78" s="34">
        <v>17553</v>
      </c>
      <c r="BK78" s="34">
        <v>17677</v>
      </c>
      <c r="BL78" s="34">
        <v>17801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  <c r="BA79" s="34">
        <v>8756</v>
      </c>
      <c r="BB79" s="34">
        <v>8675</v>
      </c>
      <c r="BC79" s="34">
        <v>8594</v>
      </c>
      <c r="BD79" s="34">
        <v>8513</v>
      </c>
      <c r="BE79" s="34">
        <v>8432</v>
      </c>
      <c r="BF79" s="34">
        <v>8351</v>
      </c>
      <c r="BG79" s="34">
        <v>8270</v>
      </c>
      <c r="BH79" s="34">
        <v>8189</v>
      </c>
      <c r="BI79" s="34">
        <v>8108</v>
      </c>
      <c r="BJ79" s="34">
        <v>8027</v>
      </c>
      <c r="BK79" s="34">
        <v>7946</v>
      </c>
      <c r="BL79" s="34">
        <v>7865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  <c r="BA80" s="34">
        <v>16877.333333333299</v>
      </c>
      <c r="BB80" s="34">
        <v>17010.833333333299</v>
      </c>
      <c r="BC80" s="34">
        <v>17144.333333333299</v>
      </c>
      <c r="BD80" s="34">
        <v>17277.833333333299</v>
      </c>
      <c r="BE80" s="34">
        <v>17411.333333333299</v>
      </c>
      <c r="BF80" s="34">
        <v>17544.833333333299</v>
      </c>
      <c r="BG80" s="34">
        <v>17678.333333333299</v>
      </c>
      <c r="BH80" s="34">
        <v>17811.833333333299</v>
      </c>
      <c r="BI80" s="34">
        <v>17945.333333333299</v>
      </c>
      <c r="BJ80" s="34">
        <v>18078.833333333299</v>
      </c>
      <c r="BK80" s="34">
        <v>18212.333333333299</v>
      </c>
      <c r="BL80" s="34">
        <v>18345.833333333299</v>
      </c>
    </row>
    <row r="81" spans="1:64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  <c r="BA81" s="34">
        <v>-753</v>
      </c>
      <c r="BB81" s="34">
        <v>-802</v>
      </c>
      <c r="BC81" s="34">
        <v>-851</v>
      </c>
      <c r="BD81" s="34">
        <v>-900</v>
      </c>
      <c r="BE81" s="34">
        <v>-949</v>
      </c>
      <c r="BF81" s="34">
        <v>-998</v>
      </c>
      <c r="BG81" s="34">
        <v>-1047</v>
      </c>
      <c r="BH81" s="34">
        <v>-1096</v>
      </c>
      <c r="BI81" s="34">
        <v>-1145</v>
      </c>
      <c r="BJ81" s="34">
        <v>-1194</v>
      </c>
      <c r="BK81" s="34">
        <v>-1243</v>
      </c>
      <c r="BL81" s="34">
        <v>-1292</v>
      </c>
    </row>
    <row r="82" spans="1:64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  <c r="BA82" s="34">
        <v>2326</v>
      </c>
      <c r="BB82" s="34">
        <v>2137</v>
      </c>
      <c r="BC82" s="34">
        <v>1948</v>
      </c>
      <c r="BD82" s="34">
        <v>1759</v>
      </c>
      <c r="BE82" s="34">
        <v>1570</v>
      </c>
      <c r="BF82" s="34">
        <v>1381</v>
      </c>
      <c r="BG82" s="34">
        <v>1192</v>
      </c>
      <c r="BH82" s="34">
        <v>1003</v>
      </c>
      <c r="BI82" s="34">
        <v>814</v>
      </c>
      <c r="BJ82" s="34">
        <v>625</v>
      </c>
      <c r="BK82" s="34">
        <v>436</v>
      </c>
      <c r="BL82" s="34">
        <v>247</v>
      </c>
    </row>
    <row r="83" spans="1:64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  <c r="BA83" s="34">
        <v>20513.666666666701</v>
      </c>
      <c r="BB83" s="34">
        <v>20840.166666666701</v>
      </c>
      <c r="BC83" s="34">
        <v>21166.666666666701</v>
      </c>
      <c r="BD83" s="34">
        <v>21493.166666666701</v>
      </c>
      <c r="BE83" s="34">
        <v>21819.666666666701</v>
      </c>
      <c r="BF83" s="34">
        <v>22146.166666666701</v>
      </c>
      <c r="BG83" s="34">
        <v>22472.666666666701</v>
      </c>
      <c r="BH83" s="34">
        <v>22799.166666666701</v>
      </c>
      <c r="BI83" s="34">
        <v>23125.666666666701</v>
      </c>
      <c r="BJ83" s="34">
        <v>23452.166666666701</v>
      </c>
      <c r="BK83" s="34">
        <v>23778.666666666701</v>
      </c>
      <c r="BL83" s="34">
        <v>24105.166666666701</v>
      </c>
    </row>
    <row r="84" spans="1:64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  <c r="BA84" s="34">
        <v>4544.3333333333303</v>
      </c>
      <c r="BB84" s="34">
        <v>4647.8333333333303</v>
      </c>
      <c r="BC84" s="34">
        <v>4751.3333333333303</v>
      </c>
      <c r="BD84" s="34">
        <v>4854.8333333333303</v>
      </c>
      <c r="BE84" s="34">
        <v>4958.3333333333303</v>
      </c>
      <c r="BF84" s="34">
        <v>5061.8333333333303</v>
      </c>
      <c r="BG84" s="34">
        <v>5165.3333333333303</v>
      </c>
      <c r="BH84" s="34">
        <v>5268.8333333333303</v>
      </c>
      <c r="BI84" s="34">
        <v>5372.3333333333303</v>
      </c>
      <c r="BJ84" s="34">
        <v>5475.8333333333303</v>
      </c>
      <c r="BK84" s="34">
        <v>5579.3333333333303</v>
      </c>
      <c r="BL84" s="34">
        <v>5682.8333333333303</v>
      </c>
    </row>
    <row r="85" spans="1:64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  <c r="BA85" s="34">
        <v>20409</v>
      </c>
      <c r="BB85" s="34">
        <v>20550</v>
      </c>
      <c r="BC85" s="34">
        <v>20691</v>
      </c>
      <c r="BD85" s="34">
        <v>20832</v>
      </c>
      <c r="BE85" s="34">
        <v>20973</v>
      </c>
      <c r="BF85" s="34">
        <v>21114</v>
      </c>
      <c r="BG85" s="34">
        <v>21255</v>
      </c>
      <c r="BH85" s="34">
        <v>21396</v>
      </c>
      <c r="BI85" s="34">
        <v>21537</v>
      </c>
      <c r="BJ85" s="34">
        <v>21678</v>
      </c>
      <c r="BK85" s="34">
        <v>21819</v>
      </c>
      <c r="BL85" s="34">
        <v>21960</v>
      </c>
    </row>
    <row r="86" spans="1:64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  <c r="BA86" s="34">
        <v>8035</v>
      </c>
      <c r="BB86" s="34">
        <v>7888</v>
      </c>
      <c r="BC86" s="34">
        <v>7741</v>
      </c>
      <c r="BD86" s="34">
        <v>7594</v>
      </c>
      <c r="BE86" s="34">
        <v>7447</v>
      </c>
      <c r="BF86" s="34">
        <v>7300</v>
      </c>
      <c r="BG86" s="34">
        <v>7153</v>
      </c>
      <c r="BH86" s="34">
        <v>7006</v>
      </c>
      <c r="BI86" s="34">
        <v>6859</v>
      </c>
      <c r="BJ86" s="34">
        <v>6712</v>
      </c>
      <c r="BK86" s="34">
        <v>6565</v>
      </c>
      <c r="BL86" s="34">
        <v>6418</v>
      </c>
    </row>
    <row r="87" spans="1:64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  <c r="BA87" s="34">
        <v>-160.333333333333</v>
      </c>
      <c r="BB87" s="34">
        <v>-332.83333333333297</v>
      </c>
      <c r="BC87" s="34">
        <v>-505.33333333333297</v>
      </c>
      <c r="BD87" s="34">
        <v>-677.83333333333303</v>
      </c>
      <c r="BE87" s="34">
        <v>-850.33333333333303</v>
      </c>
      <c r="BF87" s="34">
        <v>-1022.83333333333</v>
      </c>
      <c r="BG87" s="34">
        <v>-1195.3333333333301</v>
      </c>
      <c r="BH87" s="34">
        <v>-1367.8333333333301</v>
      </c>
      <c r="BI87" s="34">
        <v>-1540.3333333333301</v>
      </c>
      <c r="BJ87" s="34">
        <v>-1712.8333333333301</v>
      </c>
      <c r="BK87" s="34">
        <v>-1885.3333333333301</v>
      </c>
      <c r="BL87" s="34">
        <v>-2057.8333333333298</v>
      </c>
    </row>
    <row r="88" spans="1:64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  <c r="BA88" s="34">
        <v>-1136</v>
      </c>
      <c r="BB88" s="34">
        <v>-1303</v>
      </c>
      <c r="BC88" s="34">
        <v>-1470</v>
      </c>
      <c r="BD88" s="34">
        <v>-1637</v>
      </c>
      <c r="BE88" s="34">
        <v>-1804</v>
      </c>
      <c r="BF88" s="34">
        <v>-1971</v>
      </c>
      <c r="BG88" s="34">
        <v>-2138</v>
      </c>
      <c r="BH88" s="34">
        <v>-2305</v>
      </c>
      <c r="BI88" s="34">
        <v>-2472</v>
      </c>
      <c r="BJ88" s="34">
        <v>-2639</v>
      </c>
      <c r="BK88" s="34">
        <v>-2806</v>
      </c>
      <c r="BL88" s="34">
        <v>-2973</v>
      </c>
    </row>
    <row r="89" spans="1:64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  <c r="BA89" s="34">
        <v>-2576.6666666666702</v>
      </c>
      <c r="BB89" s="34">
        <v>-2608.1666666666702</v>
      </c>
      <c r="BC89" s="34">
        <v>-2639.6666666666702</v>
      </c>
      <c r="BD89" s="34">
        <v>-2671.1666666666702</v>
      </c>
      <c r="BE89" s="34">
        <v>-2702.6666666666702</v>
      </c>
      <c r="BF89" s="34">
        <v>-2734.1666666666702</v>
      </c>
      <c r="BG89" s="34">
        <v>-2765.6666666666702</v>
      </c>
      <c r="BH89" s="34">
        <v>-2797.1666666666702</v>
      </c>
      <c r="BI89" s="34">
        <v>-2828.6666666666702</v>
      </c>
      <c r="BJ89" s="34">
        <v>-2860.1666666666702</v>
      </c>
      <c r="BK89" s="34">
        <v>-2891.6666666666702</v>
      </c>
      <c r="BL89" s="34">
        <v>-2923.1666666666702</v>
      </c>
    </row>
    <row r="90" spans="1:64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  <c r="BA90" s="34">
        <v>8509</v>
      </c>
      <c r="BB90" s="34">
        <v>8538</v>
      </c>
      <c r="BC90" s="34">
        <v>8567</v>
      </c>
      <c r="BD90" s="34">
        <v>8596</v>
      </c>
      <c r="BE90" s="34">
        <v>8625</v>
      </c>
      <c r="BF90" s="34">
        <v>8654</v>
      </c>
      <c r="BG90" s="34">
        <v>8683</v>
      </c>
      <c r="BH90" s="34">
        <v>8712</v>
      </c>
      <c r="BI90" s="34">
        <v>8741</v>
      </c>
      <c r="BJ90" s="34">
        <v>8770</v>
      </c>
      <c r="BK90" s="34">
        <v>8799</v>
      </c>
      <c r="BL90" s="34">
        <v>8828</v>
      </c>
    </row>
    <row r="91" spans="1:64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  <c r="BA91" s="34">
        <v>-4055</v>
      </c>
      <c r="BB91" s="34">
        <v>-4198</v>
      </c>
      <c r="BC91" s="34">
        <v>-4341</v>
      </c>
      <c r="BD91" s="34">
        <v>-4484</v>
      </c>
      <c r="BE91" s="34">
        <v>-4627</v>
      </c>
      <c r="BF91" s="34">
        <v>-4770</v>
      </c>
      <c r="BG91" s="34">
        <v>-4913</v>
      </c>
      <c r="BH91" s="34">
        <v>-5056</v>
      </c>
      <c r="BI91" s="34">
        <v>-5199</v>
      </c>
      <c r="BJ91" s="34">
        <v>-5342</v>
      </c>
      <c r="BK91" s="34">
        <v>-5485</v>
      </c>
      <c r="BL91" s="34">
        <v>-5628</v>
      </c>
    </row>
    <row r="92" spans="1:64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  <c r="BA92" s="34">
        <v>3619.3333333333298</v>
      </c>
      <c r="BB92" s="34">
        <v>3519.8333333333298</v>
      </c>
      <c r="BC92" s="34">
        <v>3420.3333333333298</v>
      </c>
      <c r="BD92" s="34">
        <v>3320.8333333333298</v>
      </c>
      <c r="BE92" s="34">
        <v>3221.3333333333298</v>
      </c>
      <c r="BF92" s="34">
        <v>3121.8333333333298</v>
      </c>
      <c r="BG92" s="34">
        <v>3022.3333333333298</v>
      </c>
      <c r="BH92" s="34">
        <v>2922.8333333333298</v>
      </c>
      <c r="BI92" s="34">
        <v>2823.3333333333298</v>
      </c>
      <c r="BJ92" s="34">
        <v>2723.8333333333298</v>
      </c>
      <c r="BK92" s="34">
        <v>2624.3333333333298</v>
      </c>
      <c r="BL92" s="34">
        <v>2524.8333333333298</v>
      </c>
    </row>
    <row r="93" spans="1:64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  <c r="BA93" s="34">
        <v>6391</v>
      </c>
      <c r="BB93" s="34">
        <v>6453</v>
      </c>
      <c r="BC93" s="34">
        <v>6515</v>
      </c>
      <c r="BD93" s="34">
        <v>6577</v>
      </c>
      <c r="BE93" s="34">
        <v>6639</v>
      </c>
      <c r="BF93" s="34">
        <v>6701</v>
      </c>
      <c r="BG93" s="34">
        <v>6763</v>
      </c>
      <c r="BH93" s="34">
        <v>6825</v>
      </c>
      <c r="BI93" s="34">
        <v>6887</v>
      </c>
      <c r="BJ93" s="34">
        <v>6949</v>
      </c>
      <c r="BK93" s="34">
        <v>7011</v>
      </c>
      <c r="BL93" s="34">
        <v>7073</v>
      </c>
    </row>
    <row r="94" spans="1:64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  <c r="BA94" s="34">
        <v>11692</v>
      </c>
      <c r="BB94" s="34">
        <v>11691</v>
      </c>
      <c r="BC94" s="34">
        <v>11690</v>
      </c>
      <c r="BD94" s="34">
        <v>11689</v>
      </c>
      <c r="BE94" s="34">
        <v>11688</v>
      </c>
      <c r="BF94" s="34">
        <v>11687</v>
      </c>
      <c r="BG94" s="34">
        <v>11686</v>
      </c>
      <c r="BH94" s="34">
        <v>11685</v>
      </c>
      <c r="BI94" s="34">
        <v>11684</v>
      </c>
      <c r="BJ94" s="34">
        <v>11683</v>
      </c>
      <c r="BK94" s="34">
        <v>11682</v>
      </c>
      <c r="BL94" s="34">
        <v>11681</v>
      </c>
    </row>
    <row r="95" spans="1:64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  <c r="BA95" s="34">
        <v>-9394</v>
      </c>
      <c r="BB95" s="34">
        <v>-9742</v>
      </c>
      <c r="BC95" s="34">
        <v>-10090</v>
      </c>
      <c r="BD95" s="34">
        <v>-10438</v>
      </c>
      <c r="BE95" s="34">
        <v>-10786</v>
      </c>
      <c r="BF95" s="34">
        <v>-11134</v>
      </c>
      <c r="BG95" s="34">
        <v>-11482</v>
      </c>
      <c r="BH95" s="34">
        <v>-11830</v>
      </c>
      <c r="BI95" s="34">
        <v>-12178</v>
      </c>
      <c r="BJ95" s="34">
        <v>-12526</v>
      </c>
      <c r="BK95" s="34">
        <v>-12874</v>
      </c>
      <c r="BL95" s="34">
        <v>-13222</v>
      </c>
    </row>
    <row r="96" spans="1:64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  <c r="BA96" s="34">
        <v>-121</v>
      </c>
      <c r="BB96" s="34">
        <v>-225</v>
      </c>
      <c r="BC96" s="34">
        <v>-329</v>
      </c>
      <c r="BD96" s="34">
        <v>-433</v>
      </c>
      <c r="BE96" s="34">
        <v>-537</v>
      </c>
      <c r="BF96" s="34">
        <v>-641</v>
      </c>
      <c r="BG96" s="34">
        <v>-745</v>
      </c>
      <c r="BH96" s="34">
        <v>-849</v>
      </c>
      <c r="BI96" s="34">
        <v>-953</v>
      </c>
      <c r="BJ96" s="34">
        <v>-1057</v>
      </c>
      <c r="BK96" s="34">
        <v>-1161</v>
      </c>
      <c r="BL96" s="34">
        <v>-1265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  <c r="BA97" s="34">
        <v>-5782.6666666666697</v>
      </c>
      <c r="BB97" s="34">
        <v>-5878.1666666666697</v>
      </c>
      <c r="BC97" s="34">
        <v>-5973.6666666666697</v>
      </c>
      <c r="BD97" s="34">
        <v>-6069.1666666666697</v>
      </c>
      <c r="BE97" s="34">
        <v>-6164.6666666666697</v>
      </c>
      <c r="BF97" s="34">
        <v>-6260.1666666666697</v>
      </c>
      <c r="BG97" s="34">
        <v>-6355.6666666666697</v>
      </c>
      <c r="BH97" s="34">
        <v>-6451.1666666666697</v>
      </c>
      <c r="BI97" s="34">
        <v>-6546.6666666666697</v>
      </c>
      <c r="BJ97" s="34">
        <v>-6642.1666666666697</v>
      </c>
      <c r="BK97" s="34">
        <v>-6737.6666666666697</v>
      </c>
      <c r="BL97" s="34">
        <v>-6833.1666666666697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  <c r="BA98" s="39">
        <v>2185.6666666666702</v>
      </c>
      <c r="BB98" s="39">
        <v>1999.1666666666699</v>
      </c>
      <c r="BC98" s="39">
        <v>1812.6666666666699</v>
      </c>
      <c r="BD98" s="39">
        <v>1626.1666666666699</v>
      </c>
      <c r="BE98" s="39">
        <v>1439.6666666666699</v>
      </c>
      <c r="BF98" s="39">
        <v>1253.1666666666699</v>
      </c>
      <c r="BG98" s="39">
        <v>1066.6666666666699</v>
      </c>
      <c r="BH98" s="39">
        <v>880.16666666666697</v>
      </c>
      <c r="BI98" s="39">
        <v>693.66666666666697</v>
      </c>
      <c r="BJ98" s="39">
        <v>507.16666666666703</v>
      </c>
      <c r="BK98" s="39">
        <v>320.66666666666703</v>
      </c>
      <c r="BL98" s="39">
        <v>134.166666666667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AZ99" si="38">SUBTOTAL(9,E75:E98)</f>
        <v>171908</v>
      </c>
      <c r="F99" s="43">
        <f t="shared" si="38"/>
        <v>168014</v>
      </c>
      <c r="G99" s="43">
        <f t="shared" si="38"/>
        <v>164197</v>
      </c>
      <c r="H99" s="43">
        <f t="shared" si="38"/>
        <v>161209</v>
      </c>
      <c r="I99" s="43">
        <f t="shared" si="38"/>
        <v>166272</v>
      </c>
      <c r="J99" s="43">
        <f t="shared" si="38"/>
        <v>167994</v>
      </c>
      <c r="K99" s="43">
        <f t="shared" si="38"/>
        <v>168397</v>
      </c>
      <c r="L99" s="43">
        <f t="shared" si="38"/>
        <v>162398</v>
      </c>
      <c r="M99" s="43">
        <f t="shared" si="38"/>
        <v>160972</v>
      </c>
      <c r="N99" s="43">
        <f t="shared" si="38"/>
        <v>163007</v>
      </c>
      <c r="O99" s="43">
        <f t="shared" si="38"/>
        <v>163113</v>
      </c>
      <c r="P99" s="43">
        <f t="shared" si="38"/>
        <v>160134</v>
      </c>
      <c r="Q99" s="43">
        <f t="shared" si="38"/>
        <v>159700</v>
      </c>
      <c r="R99" s="43">
        <f t="shared" si="38"/>
        <v>159147</v>
      </c>
      <c r="S99" s="43">
        <f t="shared" si="38"/>
        <v>155826</v>
      </c>
      <c r="T99" s="43">
        <f t="shared" si="38"/>
        <v>152495</v>
      </c>
      <c r="U99" s="43">
        <f t="shared" si="38"/>
        <v>147880</v>
      </c>
      <c r="V99" s="43">
        <f t="shared" si="38"/>
        <v>152455</v>
      </c>
      <c r="W99" s="43">
        <f t="shared" si="38"/>
        <v>149239</v>
      </c>
      <c r="X99" s="43">
        <f t="shared" si="38"/>
        <v>150334</v>
      </c>
      <c r="Y99" s="43">
        <f t="shared" si="38"/>
        <v>153425</v>
      </c>
      <c r="Z99" s="43">
        <f t="shared" si="38"/>
        <v>143075</v>
      </c>
      <c r="AA99" s="43">
        <f t="shared" si="38"/>
        <v>148074</v>
      </c>
      <c r="AB99" s="43">
        <f t="shared" si="38"/>
        <v>147087</v>
      </c>
      <c r="AC99" s="43">
        <f t="shared" si="38"/>
        <v>143203</v>
      </c>
      <c r="AD99" s="43">
        <f t="shared" si="38"/>
        <v>146342</v>
      </c>
      <c r="AE99" s="43">
        <f t="shared" si="38"/>
        <v>142740</v>
      </c>
      <c r="AF99" s="43">
        <f t="shared" si="38"/>
        <v>139734</v>
      </c>
      <c r="AG99" s="43">
        <f t="shared" si="38"/>
        <v>144451</v>
      </c>
      <c r="AH99" s="43">
        <f t="shared" si="38"/>
        <v>144654</v>
      </c>
      <c r="AI99" s="43">
        <f t="shared" si="38"/>
        <v>147989</v>
      </c>
      <c r="AJ99" s="43">
        <f t="shared" si="38"/>
        <v>142981</v>
      </c>
      <c r="AK99" s="43">
        <f t="shared" si="38"/>
        <v>140686</v>
      </c>
      <c r="AL99" s="43">
        <f t="shared" si="38"/>
        <v>136411</v>
      </c>
      <c r="AM99" s="43">
        <f t="shared" si="38"/>
        <v>132780</v>
      </c>
      <c r="AN99" s="43">
        <f t="shared" si="38"/>
        <v>135778</v>
      </c>
      <c r="AO99" s="43">
        <f t="shared" si="38"/>
        <v>134818</v>
      </c>
      <c r="AP99" s="43">
        <f t="shared" si="38"/>
        <v>133854</v>
      </c>
      <c r="AQ99" s="43">
        <f t="shared" si="38"/>
        <v>132893</v>
      </c>
      <c r="AR99" s="43">
        <f t="shared" si="38"/>
        <v>131932</v>
      </c>
      <c r="AS99" s="43">
        <f t="shared" si="38"/>
        <v>130967</v>
      </c>
      <c r="AT99" s="43">
        <f t="shared" si="38"/>
        <v>130010</v>
      </c>
      <c r="AU99" s="43">
        <f t="shared" si="38"/>
        <v>129048</v>
      </c>
      <c r="AV99" s="43">
        <f t="shared" si="38"/>
        <v>128082</v>
      </c>
      <c r="AW99" s="43">
        <f t="shared" si="38"/>
        <v>127120</v>
      </c>
      <c r="AX99" s="43">
        <f t="shared" si="38"/>
        <v>126159</v>
      </c>
      <c r="AY99" s="43">
        <f t="shared" si="38"/>
        <v>125196</v>
      </c>
      <c r="AZ99" s="43">
        <f t="shared" si="38"/>
        <v>124232</v>
      </c>
      <c r="BA99" s="43">
        <f t="shared" ref="BA99:BL99" si="39">SUBTOTAL(9,BA75:BA98)</f>
        <v>123268.66666666669</v>
      </c>
      <c r="BB99" s="43">
        <f t="shared" si="39"/>
        <v>122305.16666666669</v>
      </c>
      <c r="BC99" s="43">
        <f t="shared" si="39"/>
        <v>121341.66666666669</v>
      </c>
      <c r="BD99" s="43">
        <f t="shared" si="39"/>
        <v>120378.16666666669</v>
      </c>
      <c r="BE99" s="43">
        <f t="shared" si="39"/>
        <v>119414.66666666669</v>
      </c>
      <c r="BF99" s="43">
        <f t="shared" si="39"/>
        <v>118451.16666666669</v>
      </c>
      <c r="BG99" s="43">
        <f t="shared" si="39"/>
        <v>117487.66666666669</v>
      </c>
      <c r="BH99" s="43">
        <f t="shared" si="39"/>
        <v>116524.16666666669</v>
      </c>
      <c r="BI99" s="43">
        <f t="shared" si="39"/>
        <v>115560.66666666669</v>
      </c>
      <c r="BJ99" s="43">
        <f t="shared" si="39"/>
        <v>114597.16666666669</v>
      </c>
      <c r="BK99" s="43">
        <f t="shared" si="39"/>
        <v>113633.66666666669</v>
      </c>
      <c r="BL99" s="43">
        <f t="shared" si="39"/>
        <v>112670.16666666669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  <c r="BA100" s="34">
        <v>5593.3333333333303</v>
      </c>
      <c r="BB100" s="34">
        <v>5569.8333333333303</v>
      </c>
      <c r="BC100" s="34">
        <v>5546.3333333333303</v>
      </c>
      <c r="BD100" s="34">
        <v>5522.8333333333303</v>
      </c>
      <c r="BE100" s="34">
        <v>5499.3333333333303</v>
      </c>
      <c r="BF100" s="34">
        <v>5475.8333333333303</v>
      </c>
      <c r="BG100" s="34">
        <v>5452.3333333333303</v>
      </c>
      <c r="BH100" s="34">
        <v>5428.8333333333303</v>
      </c>
      <c r="BI100" s="34">
        <v>5405.3333333333303</v>
      </c>
      <c r="BJ100" s="34">
        <v>5381.8333333333303</v>
      </c>
      <c r="BK100" s="34">
        <v>5358.3333333333303</v>
      </c>
      <c r="BL100" s="34">
        <v>5334.8333333333303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  <c r="BA101" s="34">
        <v>10357</v>
      </c>
      <c r="BB101" s="34">
        <v>10384</v>
      </c>
      <c r="BC101" s="34">
        <v>10411</v>
      </c>
      <c r="BD101" s="34">
        <v>10438</v>
      </c>
      <c r="BE101" s="34">
        <v>10465</v>
      </c>
      <c r="BF101" s="34">
        <v>10492</v>
      </c>
      <c r="BG101" s="34">
        <v>10519</v>
      </c>
      <c r="BH101" s="34">
        <v>10546</v>
      </c>
      <c r="BI101" s="34">
        <v>10573</v>
      </c>
      <c r="BJ101" s="34">
        <v>10600</v>
      </c>
      <c r="BK101" s="34">
        <v>10627</v>
      </c>
      <c r="BL101" s="34">
        <v>10654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  <c r="BA102" s="34">
        <v>17396.333333333299</v>
      </c>
      <c r="BB102" s="34">
        <v>17541.833333333299</v>
      </c>
      <c r="BC102" s="34">
        <v>17687.333333333299</v>
      </c>
      <c r="BD102" s="34">
        <v>17832.833333333299</v>
      </c>
      <c r="BE102" s="34">
        <v>17978.333333333299</v>
      </c>
      <c r="BF102" s="34">
        <v>18123.833333333299</v>
      </c>
      <c r="BG102" s="34">
        <v>18269.333333333299</v>
      </c>
      <c r="BH102" s="34">
        <v>18414.833333333299</v>
      </c>
      <c r="BI102" s="34">
        <v>18560.333333333299</v>
      </c>
      <c r="BJ102" s="34">
        <v>18705.833333333299</v>
      </c>
      <c r="BK102" s="34">
        <v>18851.333333333299</v>
      </c>
      <c r="BL102" s="34">
        <v>18996.833333333299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  <c r="BA103" s="34">
        <v>-44.3333333333334</v>
      </c>
      <c r="BB103" s="34">
        <v>-144.833333333333</v>
      </c>
      <c r="BC103" s="34">
        <v>-245.333333333333</v>
      </c>
      <c r="BD103" s="34">
        <v>-345.83333333333297</v>
      </c>
      <c r="BE103" s="34">
        <v>-446.33333333333297</v>
      </c>
      <c r="BF103" s="34">
        <v>-546.83333333333303</v>
      </c>
      <c r="BG103" s="34">
        <v>-647.33333333333303</v>
      </c>
      <c r="BH103" s="34">
        <v>-747.83333333333303</v>
      </c>
      <c r="BI103" s="34">
        <v>-848.33333333333303</v>
      </c>
      <c r="BJ103" s="34">
        <v>-948.83333333333303</v>
      </c>
      <c r="BK103" s="34">
        <v>-1049.3333333333301</v>
      </c>
      <c r="BL103" s="34">
        <v>-1149.8333333333301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  <c r="BA104" s="34">
        <v>-2224.3333333333298</v>
      </c>
      <c r="BB104" s="34">
        <v>-2385.8333333333298</v>
      </c>
      <c r="BC104" s="34">
        <v>-2547.3333333333298</v>
      </c>
      <c r="BD104" s="34">
        <v>-2708.8333333333298</v>
      </c>
      <c r="BE104" s="34">
        <v>-2870.3333333333298</v>
      </c>
      <c r="BF104" s="34">
        <v>-3031.8333333333298</v>
      </c>
      <c r="BG104" s="34">
        <v>-3193.3333333333298</v>
      </c>
      <c r="BH104" s="34">
        <v>-3354.8333333333298</v>
      </c>
      <c r="BI104" s="34">
        <v>-3516.3333333333298</v>
      </c>
      <c r="BJ104" s="34">
        <v>-3677.8333333333298</v>
      </c>
      <c r="BK104" s="34">
        <v>-3839.3333333333298</v>
      </c>
      <c r="BL104" s="34">
        <v>-4000.8333333333298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  <c r="BA105" s="34">
        <v>-2580.3333333333298</v>
      </c>
      <c r="BB105" s="34">
        <v>-2630.8333333333298</v>
      </c>
      <c r="BC105" s="34">
        <v>-2681.3333333333298</v>
      </c>
      <c r="BD105" s="34">
        <v>-2731.8333333333298</v>
      </c>
      <c r="BE105" s="34">
        <v>-2782.3333333333298</v>
      </c>
      <c r="BF105" s="34">
        <v>-2832.8333333333298</v>
      </c>
      <c r="BG105" s="34">
        <v>-2883.3333333333298</v>
      </c>
      <c r="BH105" s="34">
        <v>-2933.8333333333298</v>
      </c>
      <c r="BI105" s="34">
        <v>-2984.3333333333298</v>
      </c>
      <c r="BJ105" s="34">
        <v>-3034.8333333333298</v>
      </c>
      <c r="BK105" s="34">
        <v>-3085.3333333333298</v>
      </c>
      <c r="BL105" s="34">
        <v>-3135.8333333333298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  <c r="BA106" s="34">
        <v>21646</v>
      </c>
      <c r="BB106" s="34">
        <v>21806</v>
      </c>
      <c r="BC106" s="34">
        <v>21966</v>
      </c>
      <c r="BD106" s="34">
        <v>22126</v>
      </c>
      <c r="BE106" s="34">
        <v>22286</v>
      </c>
      <c r="BF106" s="34">
        <v>22446</v>
      </c>
      <c r="BG106" s="34">
        <v>22606</v>
      </c>
      <c r="BH106" s="34">
        <v>22766</v>
      </c>
      <c r="BI106" s="34">
        <v>22926</v>
      </c>
      <c r="BJ106" s="34">
        <v>23086</v>
      </c>
      <c r="BK106" s="34">
        <v>23246</v>
      </c>
      <c r="BL106" s="34">
        <v>23406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  <c r="BA107" s="34">
        <v>10128.333333333299</v>
      </c>
      <c r="BB107" s="34">
        <v>10167.833333333299</v>
      </c>
      <c r="BC107" s="34">
        <v>10207.333333333299</v>
      </c>
      <c r="BD107" s="34">
        <v>10246.833333333299</v>
      </c>
      <c r="BE107" s="34">
        <v>10286.333333333299</v>
      </c>
      <c r="BF107" s="34">
        <v>10325.833333333299</v>
      </c>
      <c r="BG107" s="34">
        <v>10365.333333333299</v>
      </c>
      <c r="BH107" s="34">
        <v>10404.833333333299</v>
      </c>
      <c r="BI107" s="34">
        <v>10444.333333333299</v>
      </c>
      <c r="BJ107" s="34">
        <v>10483.833333333299</v>
      </c>
      <c r="BK107" s="34">
        <v>10523.333333333299</v>
      </c>
      <c r="BL107" s="34">
        <v>10562.833333333299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  <c r="BA108" s="34">
        <v>17659</v>
      </c>
      <c r="BB108" s="34">
        <v>18061</v>
      </c>
      <c r="BC108" s="34">
        <v>18463</v>
      </c>
      <c r="BD108" s="34">
        <v>18865</v>
      </c>
      <c r="BE108" s="34">
        <v>19267</v>
      </c>
      <c r="BF108" s="34">
        <v>19669</v>
      </c>
      <c r="BG108" s="34">
        <v>20071</v>
      </c>
      <c r="BH108" s="34">
        <v>20473</v>
      </c>
      <c r="BI108" s="34">
        <v>20875</v>
      </c>
      <c r="BJ108" s="34">
        <v>21277</v>
      </c>
      <c r="BK108" s="34">
        <v>21679</v>
      </c>
      <c r="BL108" s="34">
        <v>22081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  <c r="BA109" s="34">
        <v>4705.3333333333303</v>
      </c>
      <c r="BB109" s="34">
        <v>4790.8333333333303</v>
      </c>
      <c r="BC109" s="34">
        <v>4876.3333333333303</v>
      </c>
      <c r="BD109" s="34">
        <v>4961.8333333333303</v>
      </c>
      <c r="BE109" s="34">
        <v>5047.3333333333303</v>
      </c>
      <c r="BF109" s="34">
        <v>5132.8333333333303</v>
      </c>
      <c r="BG109" s="34">
        <v>5218.3333333333303</v>
      </c>
      <c r="BH109" s="34">
        <v>5303.8333333333303</v>
      </c>
      <c r="BI109" s="34">
        <v>5389.3333333333303</v>
      </c>
      <c r="BJ109" s="34">
        <v>5474.8333333333303</v>
      </c>
      <c r="BK109" s="34">
        <v>5560.3333333333303</v>
      </c>
      <c r="BL109" s="34">
        <v>5645.8333333333303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  <c r="BA110" s="34">
        <v>1449.6666666666699</v>
      </c>
      <c r="BB110" s="34">
        <v>1398.1666666666699</v>
      </c>
      <c r="BC110" s="34">
        <v>1346.6666666666699</v>
      </c>
      <c r="BD110" s="34">
        <v>1295.1666666666699</v>
      </c>
      <c r="BE110" s="34">
        <v>1243.6666666666699</v>
      </c>
      <c r="BF110" s="34">
        <v>1192.1666666666699</v>
      </c>
      <c r="BG110" s="34">
        <v>1140.6666666666699</v>
      </c>
      <c r="BH110" s="34">
        <v>1089.1666666666699</v>
      </c>
      <c r="BI110" s="34">
        <v>1037.6666666666699</v>
      </c>
      <c r="BJ110" s="34">
        <v>986.16666666666697</v>
      </c>
      <c r="BK110" s="34">
        <v>934.66666666666697</v>
      </c>
      <c r="BL110" s="34">
        <v>883.16666666666697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  <c r="BA111" s="34">
        <v>12683</v>
      </c>
      <c r="BB111" s="34">
        <v>12759</v>
      </c>
      <c r="BC111" s="34">
        <v>12835</v>
      </c>
      <c r="BD111" s="34">
        <v>12911</v>
      </c>
      <c r="BE111" s="34">
        <v>12987</v>
      </c>
      <c r="BF111" s="34">
        <v>13063</v>
      </c>
      <c r="BG111" s="34">
        <v>13139</v>
      </c>
      <c r="BH111" s="34">
        <v>13215</v>
      </c>
      <c r="BI111" s="34">
        <v>13291</v>
      </c>
      <c r="BJ111" s="34">
        <v>13367</v>
      </c>
      <c r="BK111" s="34">
        <v>13443</v>
      </c>
      <c r="BL111" s="34">
        <v>13519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  <c r="BA112" s="34">
        <v>12051</v>
      </c>
      <c r="BB112" s="34">
        <v>12065</v>
      </c>
      <c r="BC112" s="34">
        <v>12079</v>
      </c>
      <c r="BD112" s="34">
        <v>12093</v>
      </c>
      <c r="BE112" s="34">
        <v>12107</v>
      </c>
      <c r="BF112" s="34">
        <v>12121</v>
      </c>
      <c r="BG112" s="34">
        <v>12135</v>
      </c>
      <c r="BH112" s="34">
        <v>12149</v>
      </c>
      <c r="BI112" s="34">
        <v>12163</v>
      </c>
      <c r="BJ112" s="34">
        <v>12177</v>
      </c>
      <c r="BK112" s="34">
        <v>12191</v>
      </c>
      <c r="BL112" s="34">
        <v>12205</v>
      </c>
    </row>
    <row r="113" spans="1:64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  <c r="BA113" s="34">
        <v>7125</v>
      </c>
      <c r="BB113" s="34">
        <v>7043</v>
      </c>
      <c r="BC113" s="34">
        <v>6961</v>
      </c>
      <c r="BD113" s="34">
        <v>6879</v>
      </c>
      <c r="BE113" s="34">
        <v>6797</v>
      </c>
      <c r="BF113" s="34">
        <v>6715</v>
      </c>
      <c r="BG113" s="34">
        <v>6633</v>
      </c>
      <c r="BH113" s="34">
        <v>6551</v>
      </c>
      <c r="BI113" s="34">
        <v>6469</v>
      </c>
      <c r="BJ113" s="34">
        <v>6387</v>
      </c>
      <c r="BK113" s="34">
        <v>6305</v>
      </c>
      <c r="BL113" s="34">
        <v>6223</v>
      </c>
    </row>
    <row r="114" spans="1:64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  <c r="BA114" s="34">
        <v>-8025.6666666666697</v>
      </c>
      <c r="BB114" s="34">
        <v>-8326.1666666666697</v>
      </c>
      <c r="BC114" s="34">
        <v>-8626.6666666666697</v>
      </c>
      <c r="BD114" s="34">
        <v>-8927.1666666666697</v>
      </c>
      <c r="BE114" s="34">
        <v>-9227.6666666666697</v>
      </c>
      <c r="BF114" s="34">
        <v>-9528.1666666666697</v>
      </c>
      <c r="BG114" s="34">
        <v>-9828.6666666666697</v>
      </c>
      <c r="BH114" s="34">
        <v>-10129.166666666701</v>
      </c>
      <c r="BI114" s="34">
        <v>-10429.666666666701</v>
      </c>
      <c r="BJ114" s="34">
        <v>-10730.166666666701</v>
      </c>
      <c r="BK114" s="34">
        <v>-11030.666666666701</v>
      </c>
      <c r="BL114" s="34">
        <v>-11331.166666666701</v>
      </c>
    </row>
    <row r="115" spans="1:64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  <c r="BA115" s="34">
        <v>11338</v>
      </c>
      <c r="BB115" s="34">
        <v>11539</v>
      </c>
      <c r="BC115" s="34">
        <v>11740</v>
      </c>
      <c r="BD115" s="34">
        <v>11941</v>
      </c>
      <c r="BE115" s="34">
        <v>12142</v>
      </c>
      <c r="BF115" s="34">
        <v>12343</v>
      </c>
      <c r="BG115" s="34">
        <v>12544</v>
      </c>
      <c r="BH115" s="34">
        <v>12745</v>
      </c>
      <c r="BI115" s="34">
        <v>12946</v>
      </c>
      <c r="BJ115" s="34">
        <v>13147</v>
      </c>
      <c r="BK115" s="34">
        <v>13348</v>
      </c>
      <c r="BL115" s="34">
        <v>13549</v>
      </c>
    </row>
    <row r="116" spans="1:64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  <c r="BA116" s="34">
        <v>18653</v>
      </c>
      <c r="BB116" s="34">
        <v>18806</v>
      </c>
      <c r="BC116" s="34">
        <v>18959</v>
      </c>
      <c r="BD116" s="34">
        <v>19112</v>
      </c>
      <c r="BE116" s="34">
        <v>19265</v>
      </c>
      <c r="BF116" s="34">
        <v>19418</v>
      </c>
      <c r="BG116" s="34">
        <v>19571</v>
      </c>
      <c r="BH116" s="34">
        <v>19724</v>
      </c>
      <c r="BI116" s="34">
        <v>19877</v>
      </c>
      <c r="BJ116" s="34">
        <v>20030</v>
      </c>
      <c r="BK116" s="34">
        <v>20183</v>
      </c>
      <c r="BL116" s="34">
        <v>20336</v>
      </c>
    </row>
    <row r="117" spans="1:64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  <c r="BA117" s="34">
        <v>-8941.3333333333303</v>
      </c>
      <c r="BB117" s="34">
        <v>-9230.8333333333303</v>
      </c>
      <c r="BC117" s="34">
        <v>-9520.3333333333303</v>
      </c>
      <c r="BD117" s="34">
        <v>-9809.8333333333303</v>
      </c>
      <c r="BE117" s="34">
        <v>-10099.333333333299</v>
      </c>
      <c r="BF117" s="34">
        <v>-10388.833333333299</v>
      </c>
      <c r="BG117" s="34">
        <v>-10678.333333333299</v>
      </c>
      <c r="BH117" s="34">
        <v>-10967.833333333299</v>
      </c>
      <c r="BI117" s="34">
        <v>-11257.333333333299</v>
      </c>
      <c r="BJ117" s="34">
        <v>-11546.833333333299</v>
      </c>
      <c r="BK117" s="34">
        <v>-11836.333333333299</v>
      </c>
      <c r="BL117" s="34">
        <v>-12125.833333333299</v>
      </c>
    </row>
    <row r="118" spans="1:64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  <c r="BA118" s="34">
        <v>3260</v>
      </c>
      <c r="BB118" s="34">
        <v>3103</v>
      </c>
      <c r="BC118" s="34">
        <v>2946</v>
      </c>
      <c r="BD118" s="34">
        <v>2789</v>
      </c>
      <c r="BE118" s="34">
        <v>2632</v>
      </c>
      <c r="BF118" s="34">
        <v>2475</v>
      </c>
      <c r="BG118" s="34">
        <v>2318</v>
      </c>
      <c r="BH118" s="34">
        <v>2161</v>
      </c>
      <c r="BI118" s="34">
        <v>2004</v>
      </c>
      <c r="BJ118" s="34">
        <v>1847</v>
      </c>
      <c r="BK118" s="34">
        <v>1690</v>
      </c>
      <c r="BL118" s="34">
        <v>1533</v>
      </c>
    </row>
    <row r="119" spans="1:64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  <c r="BA119" s="34">
        <v>-401.33333333333297</v>
      </c>
      <c r="BB119" s="34">
        <v>-460.83333333333297</v>
      </c>
      <c r="BC119" s="34">
        <v>-520.33333333333303</v>
      </c>
      <c r="BD119" s="34">
        <v>-579.83333333333303</v>
      </c>
      <c r="BE119" s="34">
        <v>-639.33333333333303</v>
      </c>
      <c r="BF119" s="34">
        <v>-698.83333333333303</v>
      </c>
      <c r="BG119" s="34">
        <v>-758.33333333333303</v>
      </c>
      <c r="BH119" s="34">
        <v>-817.83333333333303</v>
      </c>
      <c r="BI119" s="34">
        <v>-877.33333333333303</v>
      </c>
      <c r="BJ119" s="34">
        <v>-936.83333333333303</v>
      </c>
      <c r="BK119" s="34">
        <v>-996.33333333333303</v>
      </c>
      <c r="BL119" s="34">
        <v>-1055.8333333333301</v>
      </c>
    </row>
    <row r="120" spans="1:64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  <c r="BA120" s="34">
        <v>12970</v>
      </c>
      <c r="BB120" s="34">
        <v>13256</v>
      </c>
      <c r="BC120" s="34">
        <v>13542</v>
      </c>
      <c r="BD120" s="34">
        <v>13828</v>
      </c>
      <c r="BE120" s="34">
        <v>14114</v>
      </c>
      <c r="BF120" s="34">
        <v>14400</v>
      </c>
      <c r="BG120" s="34">
        <v>14686</v>
      </c>
      <c r="BH120" s="34">
        <v>14972</v>
      </c>
      <c r="BI120" s="34">
        <v>15258</v>
      </c>
      <c r="BJ120" s="34">
        <v>15544</v>
      </c>
      <c r="BK120" s="34">
        <v>15830</v>
      </c>
      <c r="BL120" s="34">
        <v>16116</v>
      </c>
    </row>
    <row r="121" spans="1:64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  <c r="BA121" s="34">
        <v>16521.666666666701</v>
      </c>
      <c r="BB121" s="34">
        <v>16599.166666666701</v>
      </c>
      <c r="BC121" s="34">
        <v>16676.666666666701</v>
      </c>
      <c r="BD121" s="34">
        <v>16754.166666666701</v>
      </c>
      <c r="BE121" s="34">
        <v>16831.666666666701</v>
      </c>
      <c r="BF121" s="34">
        <v>16909.166666666701</v>
      </c>
      <c r="BG121" s="34">
        <v>16986.666666666701</v>
      </c>
      <c r="BH121" s="34">
        <v>17064.166666666701</v>
      </c>
      <c r="BI121" s="34">
        <v>17141.666666666701</v>
      </c>
      <c r="BJ121" s="34">
        <v>17219.166666666701</v>
      </c>
      <c r="BK121" s="34">
        <v>17296.666666666701</v>
      </c>
      <c r="BL121" s="34">
        <v>17374.166666666701</v>
      </c>
    </row>
    <row r="122" spans="1:64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  <c r="BA122" s="34">
        <v>7255</v>
      </c>
      <c r="BB122" s="34">
        <v>7336</v>
      </c>
      <c r="BC122" s="34">
        <v>7417</v>
      </c>
      <c r="BD122" s="34">
        <v>7498</v>
      </c>
      <c r="BE122" s="34">
        <v>7579</v>
      </c>
      <c r="BF122" s="34">
        <v>7660</v>
      </c>
      <c r="BG122" s="34">
        <v>7741</v>
      </c>
      <c r="BH122" s="34">
        <v>7822</v>
      </c>
      <c r="BI122" s="34">
        <v>7903</v>
      </c>
      <c r="BJ122" s="34">
        <v>7984</v>
      </c>
      <c r="BK122" s="34">
        <v>8065</v>
      </c>
      <c r="BL122" s="34">
        <v>8146</v>
      </c>
    </row>
    <row r="123" spans="1:64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  <c r="BA123" s="34">
        <v>2795.6666666666702</v>
      </c>
      <c r="BB123" s="34">
        <v>2849.1666666666702</v>
      </c>
      <c r="BC123" s="34">
        <v>2902.6666666666702</v>
      </c>
      <c r="BD123" s="34">
        <v>2956.1666666666702</v>
      </c>
      <c r="BE123" s="34">
        <v>3009.6666666666702</v>
      </c>
      <c r="BF123" s="34">
        <v>3063.1666666666702</v>
      </c>
      <c r="BG123" s="34">
        <v>3116.6666666666702</v>
      </c>
      <c r="BH123" s="34">
        <v>3170.1666666666702</v>
      </c>
      <c r="BI123" s="34">
        <v>3223.6666666666702</v>
      </c>
      <c r="BJ123" s="34">
        <v>3277.1666666666702</v>
      </c>
      <c r="BK123" s="34">
        <v>3330.6666666666702</v>
      </c>
      <c r="BL123" s="34">
        <v>3384.1666666666702</v>
      </c>
    </row>
    <row r="124" spans="1:64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  <c r="BA124" s="34">
        <v>8004.6666666666697</v>
      </c>
      <c r="BB124" s="34">
        <v>7952.1666666666697</v>
      </c>
      <c r="BC124" s="34">
        <v>7899.6666666666697</v>
      </c>
      <c r="BD124" s="34">
        <v>7847.1666666666697</v>
      </c>
      <c r="BE124" s="34">
        <v>7794.6666666666697</v>
      </c>
      <c r="BF124" s="34">
        <v>7742.1666666666697</v>
      </c>
      <c r="BG124" s="34">
        <v>7689.6666666666697</v>
      </c>
      <c r="BH124" s="34">
        <v>7637.1666666666697</v>
      </c>
      <c r="BI124" s="34">
        <v>7584.6666666666697</v>
      </c>
      <c r="BJ124" s="34">
        <v>7532.1666666666697</v>
      </c>
      <c r="BK124" s="34">
        <v>7479.6666666666697</v>
      </c>
      <c r="BL124" s="34">
        <v>7427.1666666666697</v>
      </c>
    </row>
    <row r="125" spans="1:64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  <c r="BA125" s="34">
        <v>8392.3333333333303</v>
      </c>
      <c r="BB125" s="34">
        <v>8418.8333333333303</v>
      </c>
      <c r="BC125" s="34">
        <v>8445.3333333333303</v>
      </c>
      <c r="BD125" s="34">
        <v>8471.8333333333303</v>
      </c>
      <c r="BE125" s="34">
        <v>8498.3333333333303</v>
      </c>
      <c r="BF125" s="34">
        <v>8524.8333333333303</v>
      </c>
      <c r="BG125" s="34">
        <v>8551.3333333333303</v>
      </c>
      <c r="BH125" s="34">
        <v>8577.8333333333303</v>
      </c>
      <c r="BI125" s="34">
        <v>8604.3333333333303</v>
      </c>
      <c r="BJ125" s="34">
        <v>8630.8333333333303</v>
      </c>
      <c r="BK125" s="34">
        <v>8657.3333333333303</v>
      </c>
      <c r="BL125" s="34">
        <v>8683.8333333333303</v>
      </c>
    </row>
    <row r="126" spans="1:64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  <c r="BA126" s="34">
        <v>7466</v>
      </c>
      <c r="BB126" s="34">
        <v>7415</v>
      </c>
      <c r="BC126" s="34">
        <v>7364</v>
      </c>
      <c r="BD126" s="34">
        <v>7313</v>
      </c>
      <c r="BE126" s="34">
        <v>7262</v>
      </c>
      <c r="BF126" s="34">
        <v>7211</v>
      </c>
      <c r="BG126" s="34">
        <v>7160</v>
      </c>
      <c r="BH126" s="34">
        <v>7109</v>
      </c>
      <c r="BI126" s="34">
        <v>7058</v>
      </c>
      <c r="BJ126" s="34">
        <v>7007</v>
      </c>
      <c r="BK126" s="34">
        <v>6956</v>
      </c>
      <c r="BL126" s="34">
        <v>6905</v>
      </c>
    </row>
    <row r="127" spans="1:64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  <c r="BA127" s="34">
        <v>14085</v>
      </c>
      <c r="BB127" s="34">
        <v>14176</v>
      </c>
      <c r="BC127" s="34">
        <v>14267</v>
      </c>
      <c r="BD127" s="34">
        <v>14358</v>
      </c>
      <c r="BE127" s="34">
        <v>14449</v>
      </c>
      <c r="BF127" s="34">
        <v>14540</v>
      </c>
      <c r="BG127" s="34">
        <v>14631</v>
      </c>
      <c r="BH127" s="34">
        <v>14722</v>
      </c>
      <c r="BI127" s="34">
        <v>14813</v>
      </c>
      <c r="BJ127" s="34">
        <v>14904</v>
      </c>
      <c r="BK127" s="34">
        <v>14995</v>
      </c>
      <c r="BL127" s="34">
        <v>15086</v>
      </c>
    </row>
    <row r="128" spans="1:64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  <c r="BA128" s="39">
        <v>5770.3333333333303</v>
      </c>
      <c r="BB128" s="39">
        <v>5706.8333333333303</v>
      </c>
      <c r="BC128" s="39">
        <v>5643.3333333333303</v>
      </c>
      <c r="BD128" s="39">
        <v>5579.8333333333303</v>
      </c>
      <c r="BE128" s="39">
        <v>5516.3333333333303</v>
      </c>
      <c r="BF128" s="39">
        <v>5452.8333333333303</v>
      </c>
      <c r="BG128" s="39">
        <v>5389.3333333333303</v>
      </c>
      <c r="BH128" s="39">
        <v>5325.8333333333303</v>
      </c>
      <c r="BI128" s="39">
        <v>5262.3333333333303</v>
      </c>
      <c r="BJ128" s="39">
        <v>5198.8333333333303</v>
      </c>
      <c r="BK128" s="39">
        <v>5135.3333333333303</v>
      </c>
      <c r="BL128" s="39">
        <v>5071.8333333333303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AZ129" si="40">SUBTOTAL(9,E100:E128)</f>
        <v>185864</v>
      </c>
      <c r="F129" s="43">
        <f t="shared" si="40"/>
        <v>197096</v>
      </c>
      <c r="G129" s="43">
        <f t="shared" si="40"/>
        <v>197559</v>
      </c>
      <c r="H129" s="43">
        <f t="shared" si="40"/>
        <v>193449</v>
      </c>
      <c r="I129" s="43">
        <f t="shared" si="40"/>
        <v>194231</v>
      </c>
      <c r="J129" s="43">
        <f t="shared" si="40"/>
        <v>191381</v>
      </c>
      <c r="K129" s="43">
        <f t="shared" si="40"/>
        <v>193118</v>
      </c>
      <c r="L129" s="43">
        <f t="shared" si="40"/>
        <v>195825</v>
      </c>
      <c r="M129" s="43">
        <f t="shared" si="40"/>
        <v>199070</v>
      </c>
      <c r="N129" s="43">
        <f t="shared" si="40"/>
        <v>199517</v>
      </c>
      <c r="O129" s="43">
        <f t="shared" si="40"/>
        <v>200545</v>
      </c>
      <c r="P129" s="43">
        <f t="shared" si="40"/>
        <v>199412</v>
      </c>
      <c r="Q129" s="43">
        <f t="shared" si="40"/>
        <v>199018</v>
      </c>
      <c r="R129" s="43">
        <f t="shared" si="40"/>
        <v>195669</v>
      </c>
      <c r="S129" s="43">
        <f t="shared" si="40"/>
        <v>195073</v>
      </c>
      <c r="T129" s="43">
        <f t="shared" si="40"/>
        <v>199317</v>
      </c>
      <c r="U129" s="43">
        <f t="shared" si="40"/>
        <v>195504</v>
      </c>
      <c r="V129" s="43">
        <f t="shared" si="40"/>
        <v>192551</v>
      </c>
      <c r="W129" s="43">
        <f t="shared" si="40"/>
        <v>187110</v>
      </c>
      <c r="X129" s="43">
        <f t="shared" si="40"/>
        <v>195707</v>
      </c>
      <c r="Y129" s="43">
        <f t="shared" si="40"/>
        <v>196037</v>
      </c>
      <c r="Z129" s="43">
        <f t="shared" si="40"/>
        <v>202500</v>
      </c>
      <c r="AA129" s="43">
        <f t="shared" si="40"/>
        <v>211565</v>
      </c>
      <c r="AB129" s="43">
        <f t="shared" si="40"/>
        <v>211420</v>
      </c>
      <c r="AC129" s="43">
        <f t="shared" si="40"/>
        <v>212650</v>
      </c>
      <c r="AD129" s="43">
        <f t="shared" si="40"/>
        <v>212892</v>
      </c>
      <c r="AE129" s="43">
        <f t="shared" si="40"/>
        <v>207852</v>
      </c>
      <c r="AF129" s="43">
        <f t="shared" si="40"/>
        <v>210008</v>
      </c>
      <c r="AG129" s="43">
        <f t="shared" si="40"/>
        <v>216746</v>
      </c>
      <c r="AH129" s="43">
        <f t="shared" si="40"/>
        <v>210331</v>
      </c>
      <c r="AI129" s="43">
        <f t="shared" si="40"/>
        <v>204727</v>
      </c>
      <c r="AJ129" s="43">
        <f t="shared" si="40"/>
        <v>208854</v>
      </c>
      <c r="AK129" s="43">
        <f t="shared" si="40"/>
        <v>195829</v>
      </c>
      <c r="AL129" s="43">
        <f t="shared" si="40"/>
        <v>200018</v>
      </c>
      <c r="AM129" s="43">
        <f t="shared" si="40"/>
        <v>202349</v>
      </c>
      <c r="AN129" s="43">
        <f t="shared" si="40"/>
        <v>208892</v>
      </c>
      <c r="AO129" s="43">
        <f t="shared" si="40"/>
        <v>209368</v>
      </c>
      <c r="AP129" s="43">
        <f t="shared" si="40"/>
        <v>209843</v>
      </c>
      <c r="AQ129" s="43">
        <f t="shared" si="40"/>
        <v>210322</v>
      </c>
      <c r="AR129" s="43">
        <f t="shared" si="40"/>
        <v>210796</v>
      </c>
      <c r="AS129" s="43">
        <f t="shared" si="40"/>
        <v>211276</v>
      </c>
      <c r="AT129" s="43">
        <f t="shared" si="40"/>
        <v>211753</v>
      </c>
      <c r="AU129" s="43">
        <f t="shared" si="40"/>
        <v>212230</v>
      </c>
      <c r="AV129" s="43">
        <f t="shared" si="40"/>
        <v>212705</v>
      </c>
      <c r="AW129" s="43">
        <f t="shared" si="40"/>
        <v>213183</v>
      </c>
      <c r="AX129" s="43">
        <f t="shared" si="40"/>
        <v>213660</v>
      </c>
      <c r="AY129" s="43">
        <f t="shared" si="40"/>
        <v>214137</v>
      </c>
      <c r="AZ129" s="43">
        <f t="shared" si="40"/>
        <v>214612</v>
      </c>
      <c r="BA129" s="43">
        <f t="shared" ref="BA129:BL129" si="41">SUBTOTAL(9,BA100:BA128)</f>
        <v>215088.33333333331</v>
      </c>
      <c r="BB129" s="43">
        <f t="shared" si="41"/>
        <v>215564.33333333331</v>
      </c>
      <c r="BC129" s="43">
        <f t="shared" si="41"/>
        <v>216040.33333333331</v>
      </c>
      <c r="BD129" s="43">
        <f t="shared" si="41"/>
        <v>216516.33333333331</v>
      </c>
      <c r="BE129" s="43">
        <f t="shared" si="41"/>
        <v>216992.33333333331</v>
      </c>
      <c r="BF129" s="43">
        <f t="shared" si="41"/>
        <v>217468.33333333331</v>
      </c>
      <c r="BG129" s="43">
        <f t="shared" si="41"/>
        <v>217944.33333333331</v>
      </c>
      <c r="BH129" s="43">
        <f t="shared" si="41"/>
        <v>218420.33333333331</v>
      </c>
      <c r="BI129" s="43">
        <f t="shared" si="41"/>
        <v>218896.33333333331</v>
      </c>
      <c r="BJ129" s="43">
        <f t="shared" si="41"/>
        <v>219372.33333333331</v>
      </c>
      <c r="BK129" s="43">
        <f t="shared" si="41"/>
        <v>219848.33333333331</v>
      </c>
      <c r="BL129" s="43">
        <f t="shared" si="41"/>
        <v>220324.33333333331</v>
      </c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  <c r="BA130" s="34">
        <v>9094</v>
      </c>
      <c r="BB130" s="34">
        <v>9292</v>
      </c>
      <c r="BC130" s="34">
        <v>9490</v>
      </c>
      <c r="BD130" s="34">
        <v>9688</v>
      </c>
      <c r="BE130" s="34">
        <v>9886</v>
      </c>
      <c r="BF130" s="34">
        <v>10084</v>
      </c>
      <c r="BG130" s="34">
        <v>10282</v>
      </c>
      <c r="BH130" s="34">
        <v>10480</v>
      </c>
      <c r="BI130" s="34">
        <v>10678</v>
      </c>
      <c r="BJ130" s="34">
        <v>10876</v>
      </c>
      <c r="BK130" s="34">
        <v>11074</v>
      </c>
      <c r="BL130" s="34">
        <v>11272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  <c r="BA131" s="34">
        <v>2344.6666666666702</v>
      </c>
      <c r="BB131" s="34">
        <v>2397.1666666666702</v>
      </c>
      <c r="BC131" s="34">
        <v>2449.6666666666702</v>
      </c>
      <c r="BD131" s="34">
        <v>2502.1666666666702</v>
      </c>
      <c r="BE131" s="34">
        <v>2554.6666666666702</v>
      </c>
      <c r="BF131" s="34">
        <v>2607.1666666666702</v>
      </c>
      <c r="BG131" s="34">
        <v>2659.6666666666702</v>
      </c>
      <c r="BH131" s="34">
        <v>2712.1666666666702</v>
      </c>
      <c r="BI131" s="34">
        <v>2764.6666666666702</v>
      </c>
      <c r="BJ131" s="34">
        <v>2817.1666666666702</v>
      </c>
      <c r="BK131" s="34">
        <v>2869.6666666666702</v>
      </c>
      <c r="BL131" s="34">
        <v>2922.1666666666702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  <c r="BA132" s="34">
        <v>899.66666666666697</v>
      </c>
      <c r="BB132" s="34">
        <v>972.16666666666697</v>
      </c>
      <c r="BC132" s="34">
        <v>1044.6666666666699</v>
      </c>
      <c r="BD132" s="34">
        <v>1117.1666666666699</v>
      </c>
      <c r="BE132" s="34">
        <v>1189.6666666666699</v>
      </c>
      <c r="BF132" s="34">
        <v>1262.1666666666699</v>
      </c>
      <c r="BG132" s="34">
        <v>1334.6666666666699</v>
      </c>
      <c r="BH132" s="34">
        <v>1407.1666666666699</v>
      </c>
      <c r="BI132" s="34">
        <v>1479.6666666666699</v>
      </c>
      <c r="BJ132" s="34">
        <v>1552.1666666666699</v>
      </c>
      <c r="BK132" s="34">
        <v>1624.6666666666699</v>
      </c>
      <c r="BL132" s="34">
        <v>1697.1666666666699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  <c r="BA133" s="34">
        <v>8414.6666666666697</v>
      </c>
      <c r="BB133" s="34">
        <v>8540.1666666666697</v>
      </c>
      <c r="BC133" s="34">
        <v>8665.6666666666697</v>
      </c>
      <c r="BD133" s="34">
        <v>8791.1666666666697</v>
      </c>
      <c r="BE133" s="34">
        <v>8916.6666666666697</v>
      </c>
      <c r="BF133" s="34">
        <v>9042.1666666666697</v>
      </c>
      <c r="BG133" s="34">
        <v>9167.6666666666697</v>
      </c>
      <c r="BH133" s="34">
        <v>9293.1666666666697</v>
      </c>
      <c r="BI133" s="34">
        <v>9418.6666666666697</v>
      </c>
      <c r="BJ133" s="34">
        <v>9544.1666666666697</v>
      </c>
      <c r="BK133" s="34">
        <v>9669.6666666666697</v>
      </c>
      <c r="BL133" s="34">
        <v>9795.1666666666697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  <c r="BA134" s="34">
        <v>9003.6666666666697</v>
      </c>
      <c r="BB134" s="34">
        <v>9167.1666666666697</v>
      </c>
      <c r="BC134" s="34">
        <v>9330.6666666666697</v>
      </c>
      <c r="BD134" s="34">
        <v>9494.1666666666697</v>
      </c>
      <c r="BE134" s="34">
        <v>9657.6666666666697</v>
      </c>
      <c r="BF134" s="34">
        <v>9821.1666666666697</v>
      </c>
      <c r="BG134" s="34">
        <v>9984.6666666666697</v>
      </c>
      <c r="BH134" s="34">
        <v>10148.166666666701</v>
      </c>
      <c r="BI134" s="34">
        <v>10311.666666666701</v>
      </c>
      <c r="BJ134" s="34">
        <v>10475.166666666701</v>
      </c>
      <c r="BK134" s="34">
        <v>10638.666666666701</v>
      </c>
      <c r="BL134" s="34">
        <v>10802.166666666701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  <c r="BA135" s="34">
        <v>2240.3333333333298</v>
      </c>
      <c r="BB135" s="34">
        <v>2215.8333333333298</v>
      </c>
      <c r="BC135" s="34">
        <v>2191.3333333333298</v>
      </c>
      <c r="BD135" s="34">
        <v>2166.8333333333298</v>
      </c>
      <c r="BE135" s="34">
        <v>2142.3333333333298</v>
      </c>
      <c r="BF135" s="34">
        <v>2117.8333333333298</v>
      </c>
      <c r="BG135" s="34">
        <v>2093.3333333333298</v>
      </c>
      <c r="BH135" s="34">
        <v>2068.8333333333298</v>
      </c>
      <c r="BI135" s="34">
        <v>2044.3333333333301</v>
      </c>
      <c r="BJ135" s="34">
        <v>2019.8333333333301</v>
      </c>
      <c r="BK135" s="34">
        <v>1995.3333333333301</v>
      </c>
      <c r="BL135" s="34">
        <v>1970.8333333333301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  <c r="BA136" s="34">
        <v>10805</v>
      </c>
      <c r="BB136" s="34">
        <v>11022</v>
      </c>
      <c r="BC136" s="34">
        <v>11239</v>
      </c>
      <c r="BD136" s="34">
        <v>11456</v>
      </c>
      <c r="BE136" s="34">
        <v>11673</v>
      </c>
      <c r="BF136" s="34">
        <v>11890</v>
      </c>
      <c r="BG136" s="34">
        <v>12107</v>
      </c>
      <c r="BH136" s="34">
        <v>12324</v>
      </c>
      <c r="BI136" s="34">
        <v>12541</v>
      </c>
      <c r="BJ136" s="34">
        <v>12758</v>
      </c>
      <c r="BK136" s="34">
        <v>12975</v>
      </c>
      <c r="BL136" s="34">
        <v>13192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  <c r="BA137" s="34">
        <v>-2345.3333333333298</v>
      </c>
      <c r="BB137" s="34">
        <v>-2412.8333333333298</v>
      </c>
      <c r="BC137" s="34">
        <v>-2480.3333333333298</v>
      </c>
      <c r="BD137" s="34">
        <v>-2547.8333333333298</v>
      </c>
      <c r="BE137" s="34">
        <v>-2615.3333333333298</v>
      </c>
      <c r="BF137" s="34">
        <v>-2682.8333333333298</v>
      </c>
      <c r="BG137" s="34">
        <v>-2750.3333333333298</v>
      </c>
      <c r="BH137" s="34">
        <v>-2817.8333333333298</v>
      </c>
      <c r="BI137" s="34">
        <v>-2885.3333333333298</v>
      </c>
      <c r="BJ137" s="34">
        <v>-2952.8333333333298</v>
      </c>
      <c r="BK137" s="34">
        <v>-3020.3333333333298</v>
      </c>
      <c r="BL137" s="34">
        <v>-3087.8333333333298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  <c r="BA138" s="34">
        <v>12761</v>
      </c>
      <c r="BB138" s="34">
        <v>13017</v>
      </c>
      <c r="BC138" s="34">
        <v>13273</v>
      </c>
      <c r="BD138" s="34">
        <v>13529</v>
      </c>
      <c r="BE138" s="34">
        <v>13785</v>
      </c>
      <c r="BF138" s="34">
        <v>14041</v>
      </c>
      <c r="BG138" s="34">
        <v>14297</v>
      </c>
      <c r="BH138" s="34">
        <v>14553</v>
      </c>
      <c r="BI138" s="34">
        <v>14809</v>
      </c>
      <c r="BJ138" s="34">
        <v>15065</v>
      </c>
      <c r="BK138" s="34">
        <v>15321</v>
      </c>
      <c r="BL138" s="34">
        <v>15577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  <c r="BA139" s="34">
        <v>8107.3333333333303</v>
      </c>
      <c r="BB139" s="34">
        <v>8207.8333333333303</v>
      </c>
      <c r="BC139" s="34">
        <v>8308.3333333333303</v>
      </c>
      <c r="BD139" s="34">
        <v>8408.8333333333303</v>
      </c>
      <c r="BE139" s="34">
        <v>8509.3333333333303</v>
      </c>
      <c r="BF139" s="34">
        <v>8609.8333333333303</v>
      </c>
      <c r="BG139" s="34">
        <v>8710.3333333333303</v>
      </c>
      <c r="BH139" s="34">
        <v>8810.8333333333303</v>
      </c>
      <c r="BI139" s="34">
        <v>8911.3333333333303</v>
      </c>
      <c r="BJ139" s="34">
        <v>9011.8333333333303</v>
      </c>
      <c r="BK139" s="34">
        <v>9112.3333333333303</v>
      </c>
      <c r="BL139" s="34">
        <v>9212.8333333333303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  <c r="BA140" s="34">
        <v>5719.6666666666697</v>
      </c>
      <c r="BB140" s="34">
        <v>5760.1666666666697</v>
      </c>
      <c r="BC140" s="34">
        <v>5800.6666666666697</v>
      </c>
      <c r="BD140" s="34">
        <v>5841.1666666666697</v>
      </c>
      <c r="BE140" s="34">
        <v>5881.6666666666697</v>
      </c>
      <c r="BF140" s="34">
        <v>5922.1666666666697</v>
      </c>
      <c r="BG140" s="34">
        <v>5962.6666666666697</v>
      </c>
      <c r="BH140" s="34">
        <v>6003.1666666666697</v>
      </c>
      <c r="BI140" s="34">
        <v>6043.6666666666697</v>
      </c>
      <c r="BJ140" s="34">
        <v>6084.1666666666697</v>
      </c>
      <c r="BK140" s="34">
        <v>6124.6666666666697</v>
      </c>
      <c r="BL140" s="34">
        <v>6165.1666666666697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  <c r="BA141" s="34">
        <v>14575.333333333299</v>
      </c>
      <c r="BB141" s="34">
        <v>14725.833333333299</v>
      </c>
      <c r="BC141" s="34">
        <v>14876.333333333299</v>
      </c>
      <c r="BD141" s="34">
        <v>15026.833333333299</v>
      </c>
      <c r="BE141" s="34">
        <v>15177.333333333299</v>
      </c>
      <c r="BF141" s="34">
        <v>15327.833333333299</v>
      </c>
      <c r="BG141" s="34">
        <v>15478.333333333299</v>
      </c>
      <c r="BH141" s="34">
        <v>15628.833333333299</v>
      </c>
      <c r="BI141" s="34">
        <v>15779.333333333299</v>
      </c>
      <c r="BJ141" s="34">
        <v>15929.833333333299</v>
      </c>
      <c r="BK141" s="34">
        <v>16080.333333333299</v>
      </c>
      <c r="BL141" s="34">
        <v>16230.833333333299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  <c r="BA142" s="34">
        <v>2672</v>
      </c>
      <c r="BB142" s="34">
        <v>2619</v>
      </c>
      <c r="BC142" s="34">
        <v>2566</v>
      </c>
      <c r="BD142" s="34">
        <v>2513</v>
      </c>
      <c r="BE142" s="34">
        <v>2460</v>
      </c>
      <c r="BF142" s="34">
        <v>2407</v>
      </c>
      <c r="BG142" s="34">
        <v>2354</v>
      </c>
      <c r="BH142" s="34">
        <v>2301</v>
      </c>
      <c r="BI142" s="34">
        <v>2248</v>
      </c>
      <c r="BJ142" s="34">
        <v>2195</v>
      </c>
      <c r="BK142" s="34">
        <v>2142</v>
      </c>
      <c r="BL142" s="34">
        <v>2089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  <c r="BA143" s="34">
        <v>-10059.666666666701</v>
      </c>
      <c r="BB143" s="34">
        <v>-10274.166666666701</v>
      </c>
      <c r="BC143" s="34">
        <v>-10488.666666666701</v>
      </c>
      <c r="BD143" s="34">
        <v>-10703.166666666701</v>
      </c>
      <c r="BE143" s="34">
        <v>-10917.666666666701</v>
      </c>
      <c r="BF143" s="34">
        <v>-11132.166666666701</v>
      </c>
      <c r="BG143" s="34">
        <v>-11346.666666666701</v>
      </c>
      <c r="BH143" s="34">
        <v>-11561.166666666701</v>
      </c>
      <c r="BI143" s="34">
        <v>-11775.666666666701</v>
      </c>
      <c r="BJ143" s="34">
        <v>-11990.166666666701</v>
      </c>
      <c r="BK143" s="34">
        <v>-12204.666666666701</v>
      </c>
      <c r="BL143" s="34">
        <v>-12419.166666666701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  <c r="BA144" s="34">
        <v>16282</v>
      </c>
      <c r="BB144" s="34">
        <v>16358</v>
      </c>
      <c r="BC144" s="34">
        <v>16434</v>
      </c>
      <c r="BD144" s="34">
        <v>16510</v>
      </c>
      <c r="BE144" s="34">
        <v>16586</v>
      </c>
      <c r="BF144" s="34">
        <v>16662</v>
      </c>
      <c r="BG144" s="34">
        <v>16738</v>
      </c>
      <c r="BH144" s="34">
        <v>16814</v>
      </c>
      <c r="BI144" s="34">
        <v>16890</v>
      </c>
      <c r="BJ144" s="34">
        <v>16966</v>
      </c>
      <c r="BK144" s="34">
        <v>17042</v>
      </c>
      <c r="BL144" s="34">
        <v>17118</v>
      </c>
    </row>
    <row r="145" spans="1:64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  <c r="BA145" s="34">
        <v>7588</v>
      </c>
      <c r="BB145" s="34">
        <v>7574</v>
      </c>
      <c r="BC145" s="34">
        <v>7560</v>
      </c>
      <c r="BD145" s="34">
        <v>7546</v>
      </c>
      <c r="BE145" s="34">
        <v>7532</v>
      </c>
      <c r="BF145" s="34">
        <v>7518</v>
      </c>
      <c r="BG145" s="34">
        <v>7504</v>
      </c>
      <c r="BH145" s="34">
        <v>7490</v>
      </c>
      <c r="BI145" s="34">
        <v>7476</v>
      </c>
      <c r="BJ145" s="34">
        <v>7462</v>
      </c>
      <c r="BK145" s="34">
        <v>7448</v>
      </c>
      <c r="BL145" s="34">
        <v>7434</v>
      </c>
    </row>
    <row r="146" spans="1:64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  <c r="BA146" s="34">
        <v>1045.3333333333301</v>
      </c>
      <c r="BB146" s="34">
        <v>991.83333333333303</v>
      </c>
      <c r="BC146" s="34">
        <v>938.33333333333303</v>
      </c>
      <c r="BD146" s="34">
        <v>884.83333333333303</v>
      </c>
      <c r="BE146" s="34">
        <v>831.33333333333303</v>
      </c>
      <c r="BF146" s="34">
        <v>777.83333333333303</v>
      </c>
      <c r="BG146" s="34">
        <v>724.33333333333303</v>
      </c>
      <c r="BH146" s="34">
        <v>670.83333333333303</v>
      </c>
      <c r="BI146" s="34">
        <v>617.33333333333303</v>
      </c>
      <c r="BJ146" s="34">
        <v>563.83333333333303</v>
      </c>
      <c r="BK146" s="34">
        <v>510.33333333333297</v>
      </c>
      <c r="BL146" s="34">
        <v>456.83333333333297</v>
      </c>
    </row>
    <row r="147" spans="1:64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  <c r="BA147" s="34">
        <v>12897</v>
      </c>
      <c r="BB147" s="34">
        <v>12893</v>
      </c>
      <c r="BC147" s="34">
        <v>12889</v>
      </c>
      <c r="BD147" s="34">
        <v>12885</v>
      </c>
      <c r="BE147" s="34">
        <v>12881</v>
      </c>
      <c r="BF147" s="34">
        <v>12877</v>
      </c>
      <c r="BG147" s="34">
        <v>12873</v>
      </c>
      <c r="BH147" s="34">
        <v>12869</v>
      </c>
      <c r="BI147" s="34">
        <v>12865</v>
      </c>
      <c r="BJ147" s="34">
        <v>12861</v>
      </c>
      <c r="BK147" s="34">
        <v>12857</v>
      </c>
      <c r="BL147" s="34">
        <v>12853</v>
      </c>
    </row>
    <row r="148" spans="1:64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  <c r="BA148" s="34">
        <v>10025</v>
      </c>
      <c r="BB148" s="34">
        <v>9938</v>
      </c>
      <c r="BC148" s="34">
        <v>9851</v>
      </c>
      <c r="BD148" s="34">
        <v>9764</v>
      </c>
      <c r="BE148" s="34">
        <v>9677</v>
      </c>
      <c r="BF148" s="34">
        <v>9590</v>
      </c>
      <c r="BG148" s="34">
        <v>9503</v>
      </c>
      <c r="BH148" s="34">
        <v>9416</v>
      </c>
      <c r="BI148" s="34">
        <v>9329</v>
      </c>
      <c r="BJ148" s="34">
        <v>9242</v>
      </c>
      <c r="BK148" s="34">
        <v>9155</v>
      </c>
      <c r="BL148" s="34">
        <v>9068</v>
      </c>
    </row>
    <row r="149" spans="1:64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  <c r="BA149" s="34">
        <v>6088.6666666666697</v>
      </c>
      <c r="BB149" s="34">
        <v>6116.1666666666697</v>
      </c>
      <c r="BC149" s="34">
        <v>6143.6666666666697</v>
      </c>
      <c r="BD149" s="34">
        <v>6171.1666666666697</v>
      </c>
      <c r="BE149" s="34">
        <v>6198.6666666666697</v>
      </c>
      <c r="BF149" s="34">
        <v>6226.1666666666697</v>
      </c>
      <c r="BG149" s="34">
        <v>6253.6666666666697</v>
      </c>
      <c r="BH149" s="34">
        <v>6281.1666666666697</v>
      </c>
      <c r="BI149" s="34">
        <v>6308.6666666666697</v>
      </c>
      <c r="BJ149" s="34">
        <v>6336.1666666666697</v>
      </c>
      <c r="BK149" s="34">
        <v>6363.6666666666697</v>
      </c>
      <c r="BL149" s="34">
        <v>6391.1666666666697</v>
      </c>
    </row>
    <row r="150" spans="1:64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  <c r="BA150" s="34">
        <v>-11564</v>
      </c>
      <c r="BB150" s="34">
        <v>-11755</v>
      </c>
      <c r="BC150" s="34">
        <v>-11946</v>
      </c>
      <c r="BD150" s="34">
        <v>-12137</v>
      </c>
      <c r="BE150" s="34">
        <v>-12328</v>
      </c>
      <c r="BF150" s="34">
        <v>-12519</v>
      </c>
      <c r="BG150" s="34">
        <v>-12710</v>
      </c>
      <c r="BH150" s="34">
        <v>-12901</v>
      </c>
      <c r="BI150" s="34">
        <v>-13092</v>
      </c>
      <c r="BJ150" s="34">
        <v>-13283</v>
      </c>
      <c r="BK150" s="34">
        <v>-13474</v>
      </c>
      <c r="BL150" s="34">
        <v>-13665</v>
      </c>
    </row>
    <row r="151" spans="1:64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  <c r="BA151" s="34">
        <v>5850</v>
      </c>
      <c r="BB151" s="34">
        <v>5763</v>
      </c>
      <c r="BC151" s="34">
        <v>5676</v>
      </c>
      <c r="BD151" s="34">
        <v>5589</v>
      </c>
      <c r="BE151" s="34">
        <v>5502</v>
      </c>
      <c r="BF151" s="34">
        <v>5415</v>
      </c>
      <c r="BG151" s="34">
        <v>5328</v>
      </c>
      <c r="BH151" s="34">
        <v>5241</v>
      </c>
      <c r="BI151" s="34">
        <v>5154</v>
      </c>
      <c r="BJ151" s="34">
        <v>5067</v>
      </c>
      <c r="BK151" s="34">
        <v>4980</v>
      </c>
      <c r="BL151" s="34">
        <v>4893</v>
      </c>
    </row>
    <row r="152" spans="1:64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  <c r="BA152" s="34">
        <v>19785.333333333299</v>
      </c>
      <c r="BB152" s="34">
        <v>19976.833333333299</v>
      </c>
      <c r="BC152" s="34">
        <v>20168.333333333299</v>
      </c>
      <c r="BD152" s="34">
        <v>20359.833333333299</v>
      </c>
      <c r="BE152" s="34">
        <v>20551.333333333299</v>
      </c>
      <c r="BF152" s="34">
        <v>20742.833333333299</v>
      </c>
      <c r="BG152" s="34">
        <v>20934.333333333299</v>
      </c>
      <c r="BH152" s="34">
        <v>21125.833333333299</v>
      </c>
      <c r="BI152" s="34">
        <v>21317.333333333299</v>
      </c>
      <c r="BJ152" s="34">
        <v>21508.833333333299</v>
      </c>
      <c r="BK152" s="34">
        <v>21700.333333333299</v>
      </c>
      <c r="BL152" s="34">
        <v>21891.833333333299</v>
      </c>
    </row>
    <row r="153" spans="1:64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  <c r="BA153" s="34">
        <v>13739.333333333299</v>
      </c>
      <c r="BB153" s="34">
        <v>13980.833333333299</v>
      </c>
      <c r="BC153" s="34">
        <v>14222.333333333299</v>
      </c>
      <c r="BD153" s="34">
        <v>14463.833333333299</v>
      </c>
      <c r="BE153" s="34">
        <v>14705.333333333299</v>
      </c>
      <c r="BF153" s="34">
        <v>14946.833333333299</v>
      </c>
      <c r="BG153" s="34">
        <v>15188.333333333299</v>
      </c>
      <c r="BH153" s="34">
        <v>15429.833333333299</v>
      </c>
      <c r="BI153" s="34">
        <v>15671.333333333299</v>
      </c>
      <c r="BJ153" s="34">
        <v>15912.833333333299</v>
      </c>
      <c r="BK153" s="34">
        <v>16154.333333333299</v>
      </c>
      <c r="BL153" s="34">
        <v>16395.833333333299</v>
      </c>
    </row>
    <row r="154" spans="1:64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  <c r="BA154" s="34">
        <v>7490.3333333333303</v>
      </c>
      <c r="BB154" s="34">
        <v>7393.8333333333303</v>
      </c>
      <c r="BC154" s="34">
        <v>7297.3333333333303</v>
      </c>
      <c r="BD154" s="34">
        <v>7200.8333333333303</v>
      </c>
      <c r="BE154" s="34">
        <v>7104.3333333333303</v>
      </c>
      <c r="BF154" s="34">
        <v>7007.8333333333303</v>
      </c>
      <c r="BG154" s="34">
        <v>6911.3333333333303</v>
      </c>
      <c r="BH154" s="34">
        <v>6814.8333333333303</v>
      </c>
      <c r="BI154" s="34">
        <v>6718.3333333333303</v>
      </c>
      <c r="BJ154" s="34">
        <v>6621.8333333333303</v>
      </c>
      <c r="BK154" s="34">
        <v>6525.3333333333303</v>
      </c>
      <c r="BL154" s="34">
        <v>6428.8333333333303</v>
      </c>
    </row>
    <row r="155" spans="1:64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  <c r="BA155" s="34">
        <v>4048</v>
      </c>
      <c r="BB155" s="34">
        <v>3879</v>
      </c>
      <c r="BC155" s="34">
        <v>3710</v>
      </c>
      <c r="BD155" s="34">
        <v>3541</v>
      </c>
      <c r="BE155" s="34">
        <v>3372</v>
      </c>
      <c r="BF155" s="34">
        <v>3203</v>
      </c>
      <c r="BG155" s="34">
        <v>3034</v>
      </c>
      <c r="BH155" s="34">
        <v>2865</v>
      </c>
      <c r="BI155" s="34">
        <v>2696</v>
      </c>
      <c r="BJ155" s="34">
        <v>2527</v>
      </c>
      <c r="BK155" s="34">
        <v>2358</v>
      </c>
      <c r="BL155" s="34">
        <v>2189</v>
      </c>
    </row>
    <row r="156" spans="1:64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  <c r="BA156" s="34">
        <v>14468.666666666701</v>
      </c>
      <c r="BB156" s="34">
        <v>14530.166666666701</v>
      </c>
      <c r="BC156" s="34">
        <v>14591.666666666701</v>
      </c>
      <c r="BD156" s="34">
        <v>14653.166666666701</v>
      </c>
      <c r="BE156" s="34">
        <v>14714.666666666701</v>
      </c>
      <c r="BF156" s="34">
        <v>14776.166666666701</v>
      </c>
      <c r="BG156" s="34">
        <v>14837.666666666701</v>
      </c>
      <c r="BH156" s="34">
        <v>14899.166666666701</v>
      </c>
      <c r="BI156" s="34">
        <v>14960.666666666701</v>
      </c>
      <c r="BJ156" s="34">
        <v>15022.166666666701</v>
      </c>
      <c r="BK156" s="34">
        <v>15083.666666666701</v>
      </c>
      <c r="BL156" s="34">
        <v>15145.166666666701</v>
      </c>
    </row>
    <row r="157" spans="1:64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  <c r="BA157" s="34">
        <v>16492.333333333299</v>
      </c>
      <c r="BB157" s="34">
        <v>16728.833333333299</v>
      </c>
      <c r="BC157" s="34">
        <v>16965.333333333299</v>
      </c>
      <c r="BD157" s="34">
        <v>17201.833333333299</v>
      </c>
      <c r="BE157" s="34">
        <v>17438.333333333299</v>
      </c>
      <c r="BF157" s="34">
        <v>17674.833333333299</v>
      </c>
      <c r="BG157" s="34">
        <v>17911.333333333299</v>
      </c>
      <c r="BH157" s="34">
        <v>18147.833333333299</v>
      </c>
      <c r="BI157" s="34">
        <v>18384.333333333299</v>
      </c>
      <c r="BJ157" s="34">
        <v>18620.833333333299</v>
      </c>
      <c r="BK157" s="34">
        <v>18857.333333333299</v>
      </c>
      <c r="BL157" s="34">
        <v>19093.833333333299</v>
      </c>
    </row>
    <row r="158" spans="1:64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  <c r="BA158" s="34">
        <v>516.33333333333303</v>
      </c>
      <c r="BB158" s="34">
        <v>401.83333333333297</v>
      </c>
      <c r="BC158" s="34">
        <v>287.33333333333297</v>
      </c>
      <c r="BD158" s="34">
        <v>172.833333333333</v>
      </c>
      <c r="BE158" s="34">
        <v>58.3333333333334</v>
      </c>
      <c r="BF158" s="34">
        <v>-56.1666666666666</v>
      </c>
      <c r="BG158" s="34">
        <v>-170.666666666667</v>
      </c>
      <c r="BH158" s="34">
        <v>-285.16666666666703</v>
      </c>
      <c r="BI158" s="34">
        <v>-399.66666666666703</v>
      </c>
      <c r="BJ158" s="34">
        <v>-514.16666666666697</v>
      </c>
      <c r="BK158" s="34">
        <v>-628.66666666666697</v>
      </c>
      <c r="BL158" s="34">
        <v>-743.16666666666697</v>
      </c>
    </row>
    <row r="159" spans="1:64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  <c r="BA159" s="34">
        <v>12299</v>
      </c>
      <c r="BB159" s="34">
        <v>12319</v>
      </c>
      <c r="BC159" s="34">
        <v>12339</v>
      </c>
      <c r="BD159" s="34">
        <v>12359</v>
      </c>
      <c r="BE159" s="34">
        <v>12379</v>
      </c>
      <c r="BF159" s="34">
        <v>12399</v>
      </c>
      <c r="BG159" s="34">
        <v>12419</v>
      </c>
      <c r="BH159" s="34">
        <v>12439</v>
      </c>
      <c r="BI159" s="34">
        <v>12459</v>
      </c>
      <c r="BJ159" s="34">
        <v>12479</v>
      </c>
      <c r="BK159" s="34">
        <v>12499</v>
      </c>
      <c r="BL159" s="34">
        <v>12519</v>
      </c>
    </row>
    <row r="160" spans="1:64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  <c r="BA160" s="34">
        <v>-5385</v>
      </c>
      <c r="BB160" s="34">
        <v>-5629</v>
      </c>
      <c r="BC160" s="34">
        <v>-5873</v>
      </c>
      <c r="BD160" s="34">
        <v>-6117</v>
      </c>
      <c r="BE160" s="34">
        <v>-6361</v>
      </c>
      <c r="BF160" s="34">
        <v>-6605</v>
      </c>
      <c r="BG160" s="34">
        <v>-6849</v>
      </c>
      <c r="BH160" s="34">
        <v>-7093</v>
      </c>
      <c r="BI160" s="34">
        <v>-7337</v>
      </c>
      <c r="BJ160" s="34">
        <v>-7581</v>
      </c>
      <c r="BK160" s="34">
        <v>-7825</v>
      </c>
      <c r="BL160" s="34">
        <v>-8069</v>
      </c>
    </row>
    <row r="161" spans="1:64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  <c r="BA161" s="34">
        <v>9259.6666666666697</v>
      </c>
      <c r="BB161" s="34">
        <v>9250.1666666666697</v>
      </c>
      <c r="BC161" s="34">
        <v>9240.6666666666697</v>
      </c>
      <c r="BD161" s="34">
        <v>9231.1666666666697</v>
      </c>
      <c r="BE161" s="34">
        <v>9221.6666666666697</v>
      </c>
      <c r="BF161" s="34">
        <v>9212.1666666666697</v>
      </c>
      <c r="BG161" s="34">
        <v>9202.6666666666697</v>
      </c>
      <c r="BH161" s="34">
        <v>9193.1666666666697</v>
      </c>
      <c r="BI161" s="34">
        <v>9183.6666666666697</v>
      </c>
      <c r="BJ161" s="34">
        <v>9174.1666666666697</v>
      </c>
      <c r="BK161" s="34">
        <v>9164.6666666666697</v>
      </c>
      <c r="BL161" s="34">
        <v>9155.1666666666697</v>
      </c>
    </row>
    <row r="162" spans="1:64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  <c r="BA162" s="34">
        <v>6558.6666666666697</v>
      </c>
      <c r="BB162" s="34">
        <v>6521.1666666666697</v>
      </c>
      <c r="BC162" s="34">
        <v>6483.6666666666697</v>
      </c>
      <c r="BD162" s="34">
        <v>6446.1666666666697</v>
      </c>
      <c r="BE162" s="34">
        <v>6408.6666666666697</v>
      </c>
      <c r="BF162" s="34">
        <v>6371.1666666666697</v>
      </c>
      <c r="BG162" s="34">
        <v>6333.6666666666697</v>
      </c>
      <c r="BH162" s="34">
        <v>6296.1666666666697</v>
      </c>
      <c r="BI162" s="34">
        <v>6258.6666666666697</v>
      </c>
      <c r="BJ162" s="34">
        <v>6221.1666666666697</v>
      </c>
      <c r="BK162" s="34">
        <v>6183.6666666666697</v>
      </c>
      <c r="BL162" s="34">
        <v>6146.1666666666697</v>
      </c>
    </row>
    <row r="163" spans="1:64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  <c r="BA163" s="34">
        <v>8531</v>
      </c>
      <c r="BB163" s="34">
        <v>8663</v>
      </c>
      <c r="BC163" s="34">
        <v>8795</v>
      </c>
      <c r="BD163" s="34">
        <v>8927</v>
      </c>
      <c r="BE163" s="34">
        <v>9059</v>
      </c>
      <c r="BF163" s="34">
        <v>9191</v>
      </c>
      <c r="BG163" s="34">
        <v>9323</v>
      </c>
      <c r="BH163" s="34">
        <v>9455</v>
      </c>
      <c r="BI163" s="34">
        <v>9587</v>
      </c>
      <c r="BJ163" s="34">
        <v>9719</v>
      </c>
      <c r="BK163" s="34">
        <v>9851</v>
      </c>
      <c r="BL163" s="34">
        <v>9983</v>
      </c>
    </row>
    <row r="164" spans="1:64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  <c r="BA164" s="34">
        <v>-489.66666666666703</v>
      </c>
      <c r="BB164" s="34">
        <v>-521.16666666666697</v>
      </c>
      <c r="BC164" s="34">
        <v>-552.66666666666697</v>
      </c>
      <c r="BD164" s="34">
        <v>-584.16666666666697</v>
      </c>
      <c r="BE164" s="34">
        <v>-615.66666666666697</v>
      </c>
      <c r="BF164" s="34">
        <v>-647.16666666666697</v>
      </c>
      <c r="BG164" s="34">
        <v>-678.66666666666697</v>
      </c>
      <c r="BH164" s="34">
        <v>-710.16666666666697</v>
      </c>
      <c r="BI164" s="34">
        <v>-741.66666666666697</v>
      </c>
      <c r="BJ164" s="34">
        <v>-773.16666666666697</v>
      </c>
      <c r="BK164" s="34">
        <v>-804.66666666666697</v>
      </c>
      <c r="BL164" s="34">
        <v>-836.16666666666697</v>
      </c>
    </row>
    <row r="165" spans="1:64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  <c r="BA165" s="34">
        <v>-529.33333333333303</v>
      </c>
      <c r="BB165" s="34">
        <v>-618.83333333333303</v>
      </c>
      <c r="BC165" s="34">
        <v>-708.33333333333303</v>
      </c>
      <c r="BD165" s="34">
        <v>-797.83333333333303</v>
      </c>
      <c r="BE165" s="34">
        <v>-887.33333333333303</v>
      </c>
      <c r="BF165" s="34">
        <v>-976.83333333333303</v>
      </c>
      <c r="BG165" s="34">
        <v>-1066.3333333333301</v>
      </c>
      <c r="BH165" s="34">
        <v>-1155.8333333333301</v>
      </c>
      <c r="BI165" s="34">
        <v>-1245.3333333333301</v>
      </c>
      <c r="BJ165" s="34">
        <v>-1334.8333333333301</v>
      </c>
      <c r="BK165" s="34">
        <v>-1424.3333333333301</v>
      </c>
      <c r="BL165" s="34">
        <v>-1513.8333333333301</v>
      </c>
    </row>
    <row r="166" spans="1:64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  <c r="BA166" s="34">
        <v>-4742</v>
      </c>
      <c r="BB166" s="34">
        <v>-4872</v>
      </c>
      <c r="BC166" s="34">
        <v>-5002</v>
      </c>
      <c r="BD166" s="34">
        <v>-5132</v>
      </c>
      <c r="BE166" s="34">
        <v>-5262</v>
      </c>
      <c r="BF166" s="34">
        <v>-5392</v>
      </c>
      <c r="BG166" s="34">
        <v>-5522</v>
      </c>
      <c r="BH166" s="34">
        <v>-5652</v>
      </c>
      <c r="BI166" s="34">
        <v>-5782</v>
      </c>
      <c r="BJ166" s="34">
        <v>-5912</v>
      </c>
      <c r="BK166" s="34">
        <v>-6042</v>
      </c>
      <c r="BL166" s="34">
        <v>-6172</v>
      </c>
    </row>
    <row r="167" spans="1:64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  <c r="BA167" s="34">
        <v>5976</v>
      </c>
      <c r="BB167" s="34">
        <v>5986</v>
      </c>
      <c r="BC167" s="34">
        <v>5996</v>
      </c>
      <c r="BD167" s="34">
        <v>6006</v>
      </c>
      <c r="BE167" s="34">
        <v>6016</v>
      </c>
      <c r="BF167" s="34">
        <v>6026</v>
      </c>
      <c r="BG167" s="34">
        <v>6036</v>
      </c>
      <c r="BH167" s="34">
        <v>6046</v>
      </c>
      <c r="BI167" s="34">
        <v>6056</v>
      </c>
      <c r="BJ167" s="34">
        <v>6066</v>
      </c>
      <c r="BK167" s="34">
        <v>6076</v>
      </c>
      <c r="BL167" s="34">
        <v>6086</v>
      </c>
    </row>
    <row r="168" spans="1:64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  <c r="BA168" s="34">
        <v>8681</v>
      </c>
      <c r="BB168" s="34">
        <v>8728</v>
      </c>
      <c r="BC168" s="34">
        <v>8775</v>
      </c>
      <c r="BD168" s="34">
        <v>8822</v>
      </c>
      <c r="BE168" s="34">
        <v>8869</v>
      </c>
      <c r="BF168" s="34">
        <v>8916</v>
      </c>
      <c r="BG168" s="34">
        <v>8963</v>
      </c>
      <c r="BH168" s="34">
        <v>9010</v>
      </c>
      <c r="BI168" s="34">
        <v>9057</v>
      </c>
      <c r="BJ168" s="34">
        <v>9104</v>
      </c>
      <c r="BK168" s="34">
        <v>9151</v>
      </c>
      <c r="BL168" s="34">
        <v>9198</v>
      </c>
    </row>
    <row r="169" spans="1:64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  <c r="BA169" s="34">
        <v>12012.666666666701</v>
      </c>
      <c r="BB169" s="34">
        <v>12136.166666666701</v>
      </c>
      <c r="BC169" s="34">
        <v>12259.666666666701</v>
      </c>
      <c r="BD169" s="34">
        <v>12383.166666666701</v>
      </c>
      <c r="BE169" s="34">
        <v>12506.666666666701</v>
      </c>
      <c r="BF169" s="34">
        <v>12630.166666666701</v>
      </c>
      <c r="BG169" s="34">
        <v>12753.666666666701</v>
      </c>
      <c r="BH169" s="34">
        <v>12877.166666666701</v>
      </c>
      <c r="BI169" s="34">
        <v>13000.666666666701</v>
      </c>
      <c r="BJ169" s="34">
        <v>13124.166666666701</v>
      </c>
      <c r="BK169" s="34">
        <v>13247.666666666701</v>
      </c>
      <c r="BL169" s="34">
        <v>13371.166666666701</v>
      </c>
    </row>
    <row r="170" spans="1:64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  <c r="BA170" s="34">
        <v>6837.6666666666697</v>
      </c>
      <c r="BB170" s="34">
        <v>6734.1666666666697</v>
      </c>
      <c r="BC170" s="34">
        <v>6630.6666666666697</v>
      </c>
      <c r="BD170" s="34">
        <v>6527.1666666666697</v>
      </c>
      <c r="BE170" s="34">
        <v>6423.6666666666697</v>
      </c>
      <c r="BF170" s="34">
        <v>6320.1666666666697</v>
      </c>
      <c r="BG170" s="34">
        <v>6216.6666666666697</v>
      </c>
      <c r="BH170" s="34">
        <v>6113.1666666666697</v>
      </c>
      <c r="BI170" s="34">
        <v>6009.6666666666697</v>
      </c>
      <c r="BJ170" s="34">
        <v>5906.1666666666697</v>
      </c>
      <c r="BK170" s="34">
        <v>5802.6666666666697</v>
      </c>
      <c r="BL170" s="34">
        <v>5699.1666666666697</v>
      </c>
    </row>
    <row r="171" spans="1:64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  <c r="BA171" s="34">
        <v>7053.6666666666697</v>
      </c>
      <c r="BB171" s="34">
        <v>7014.1666666666697</v>
      </c>
      <c r="BC171" s="34">
        <v>6974.6666666666697</v>
      </c>
      <c r="BD171" s="34">
        <v>6935.1666666666697</v>
      </c>
      <c r="BE171" s="34">
        <v>6895.6666666666697</v>
      </c>
      <c r="BF171" s="34">
        <v>6856.1666666666697</v>
      </c>
      <c r="BG171" s="34">
        <v>6816.6666666666697</v>
      </c>
      <c r="BH171" s="34">
        <v>6777.1666666666697</v>
      </c>
      <c r="BI171" s="34">
        <v>6737.6666666666697</v>
      </c>
      <c r="BJ171" s="34">
        <v>6698.1666666666697</v>
      </c>
      <c r="BK171" s="34">
        <v>6658.6666666666697</v>
      </c>
      <c r="BL171" s="34">
        <v>6619.1666666666697</v>
      </c>
    </row>
    <row r="172" spans="1:64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  <c r="BA172" s="34">
        <v>-2044.3333333333301</v>
      </c>
      <c r="BB172" s="34">
        <v>-2193.8333333333298</v>
      </c>
      <c r="BC172" s="34">
        <v>-2343.3333333333298</v>
      </c>
      <c r="BD172" s="34">
        <v>-2492.8333333333298</v>
      </c>
      <c r="BE172" s="34">
        <v>-2642.3333333333298</v>
      </c>
      <c r="BF172" s="34">
        <v>-2791.8333333333298</v>
      </c>
      <c r="BG172" s="34">
        <v>-2941.3333333333298</v>
      </c>
      <c r="BH172" s="34">
        <v>-3090.8333333333298</v>
      </c>
      <c r="BI172" s="34">
        <v>-3240.3333333333298</v>
      </c>
      <c r="BJ172" s="34">
        <v>-3389.8333333333298</v>
      </c>
      <c r="BK172" s="34">
        <v>-3539.3333333333298</v>
      </c>
      <c r="BL172" s="34">
        <v>-3688.8333333333298</v>
      </c>
    </row>
    <row r="173" spans="1:64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  <c r="BA173" s="34">
        <v>5228</v>
      </c>
      <c r="BB173" s="34">
        <v>5272</v>
      </c>
      <c r="BC173" s="34">
        <v>5316</v>
      </c>
      <c r="BD173" s="34">
        <v>5360</v>
      </c>
      <c r="BE173" s="34">
        <v>5404</v>
      </c>
      <c r="BF173" s="34">
        <v>5448</v>
      </c>
      <c r="BG173" s="34">
        <v>5492</v>
      </c>
      <c r="BH173" s="34">
        <v>5536</v>
      </c>
      <c r="BI173" s="34">
        <v>5580</v>
      </c>
      <c r="BJ173" s="34">
        <v>5624</v>
      </c>
      <c r="BK173" s="34">
        <v>5668</v>
      </c>
      <c r="BL173" s="34">
        <v>5712</v>
      </c>
    </row>
    <row r="174" spans="1:64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  <c r="BA174" s="34">
        <v>14981.333333333299</v>
      </c>
      <c r="BB174" s="34">
        <v>15070.833333333299</v>
      </c>
      <c r="BC174" s="34">
        <v>15160.333333333299</v>
      </c>
      <c r="BD174" s="34">
        <v>15249.833333333299</v>
      </c>
      <c r="BE174" s="34">
        <v>15339.333333333299</v>
      </c>
      <c r="BF174" s="34">
        <v>15428.833333333299</v>
      </c>
      <c r="BG174" s="34">
        <v>15518.333333333299</v>
      </c>
      <c r="BH174" s="34">
        <v>15607.833333333299</v>
      </c>
      <c r="BI174" s="34">
        <v>15697.333333333299</v>
      </c>
      <c r="BJ174" s="34">
        <v>15786.833333333299</v>
      </c>
      <c r="BK174" s="34">
        <v>15876.333333333299</v>
      </c>
      <c r="BL174" s="34">
        <v>15965.833333333299</v>
      </c>
    </row>
    <row r="175" spans="1:64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  <c r="BA175" s="34">
        <v>16613.666666666701</v>
      </c>
      <c r="BB175" s="34">
        <v>16822.166666666701</v>
      </c>
      <c r="BC175" s="34">
        <v>17030.666666666701</v>
      </c>
      <c r="BD175" s="34">
        <v>17239.166666666701</v>
      </c>
      <c r="BE175" s="34">
        <v>17447.666666666701</v>
      </c>
      <c r="BF175" s="34">
        <v>17656.166666666701</v>
      </c>
      <c r="BG175" s="34">
        <v>17864.666666666701</v>
      </c>
      <c r="BH175" s="34">
        <v>18073.166666666701</v>
      </c>
      <c r="BI175" s="34">
        <v>18281.666666666701</v>
      </c>
      <c r="BJ175" s="34">
        <v>18490.166666666701</v>
      </c>
      <c r="BK175" s="34">
        <v>18698.666666666701</v>
      </c>
      <c r="BL175" s="34">
        <v>18907.166666666701</v>
      </c>
    </row>
    <row r="176" spans="1:64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  <c r="BA176" s="34">
        <v>20597</v>
      </c>
      <c r="BB176" s="34">
        <v>20950</v>
      </c>
      <c r="BC176" s="34">
        <v>21303</v>
      </c>
      <c r="BD176" s="34">
        <v>21656</v>
      </c>
      <c r="BE176" s="34">
        <v>22009</v>
      </c>
      <c r="BF176" s="34">
        <v>22362</v>
      </c>
      <c r="BG176" s="34">
        <v>22715</v>
      </c>
      <c r="BH176" s="34">
        <v>23068</v>
      </c>
      <c r="BI176" s="34">
        <v>23421</v>
      </c>
      <c r="BJ176" s="34">
        <v>23774</v>
      </c>
      <c r="BK176" s="34">
        <v>24127</v>
      </c>
      <c r="BL176" s="34">
        <v>24480</v>
      </c>
    </row>
    <row r="177" spans="1:64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  <c r="BA177" s="34">
        <v>13584.666666666701</v>
      </c>
      <c r="BB177" s="34">
        <v>13662.166666666701</v>
      </c>
      <c r="BC177" s="34">
        <v>13739.666666666701</v>
      </c>
      <c r="BD177" s="34">
        <v>13817.166666666701</v>
      </c>
      <c r="BE177" s="34">
        <v>13894.666666666701</v>
      </c>
      <c r="BF177" s="34">
        <v>13972.166666666701</v>
      </c>
      <c r="BG177" s="34">
        <v>14049.666666666701</v>
      </c>
      <c r="BH177" s="34">
        <v>14127.166666666701</v>
      </c>
      <c r="BI177" s="34">
        <v>14204.666666666701</v>
      </c>
      <c r="BJ177" s="34">
        <v>14282.166666666701</v>
      </c>
      <c r="BK177" s="34">
        <v>14359.666666666701</v>
      </c>
      <c r="BL177" s="34">
        <v>14437.166666666701</v>
      </c>
    </row>
    <row r="178" spans="1:64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  <c r="BA178" s="34">
        <v>2333</v>
      </c>
      <c r="BB178" s="34">
        <v>2317</v>
      </c>
      <c r="BC178" s="34">
        <v>2301</v>
      </c>
      <c r="BD178" s="34">
        <v>2285</v>
      </c>
      <c r="BE178" s="34">
        <v>2269</v>
      </c>
      <c r="BF178" s="34">
        <v>2253</v>
      </c>
      <c r="BG178" s="34">
        <v>2237</v>
      </c>
      <c r="BH178" s="34">
        <v>2221</v>
      </c>
      <c r="BI178" s="34">
        <v>2205</v>
      </c>
      <c r="BJ178" s="34">
        <v>2189</v>
      </c>
      <c r="BK178" s="34">
        <v>2173</v>
      </c>
      <c r="BL178" s="34">
        <v>2157</v>
      </c>
    </row>
    <row r="179" spans="1:64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  <c r="BA179" s="34">
        <v>5059.6666666666697</v>
      </c>
      <c r="BB179" s="34">
        <v>4976.1666666666697</v>
      </c>
      <c r="BC179" s="34">
        <v>4892.6666666666697</v>
      </c>
      <c r="BD179" s="34">
        <v>4809.1666666666697</v>
      </c>
      <c r="BE179" s="34">
        <v>4725.6666666666697</v>
      </c>
      <c r="BF179" s="34">
        <v>4642.1666666666697</v>
      </c>
      <c r="BG179" s="34">
        <v>4558.6666666666697</v>
      </c>
      <c r="BH179" s="34">
        <v>4475.1666666666697</v>
      </c>
      <c r="BI179" s="34">
        <v>4391.6666666666697</v>
      </c>
      <c r="BJ179" s="34">
        <v>4308.1666666666697</v>
      </c>
      <c r="BK179" s="34">
        <v>4224.6666666666697</v>
      </c>
      <c r="BL179" s="34">
        <v>4141.1666666666697</v>
      </c>
    </row>
    <row r="180" spans="1:64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  <c r="BA180" s="34">
        <v>-754</v>
      </c>
      <c r="BB180" s="34">
        <v>-844</v>
      </c>
      <c r="BC180" s="34">
        <v>-934</v>
      </c>
      <c r="BD180" s="34">
        <v>-1024</v>
      </c>
      <c r="BE180" s="34">
        <v>-1114</v>
      </c>
      <c r="BF180" s="34">
        <v>-1204</v>
      </c>
      <c r="BG180" s="34">
        <v>-1294</v>
      </c>
      <c r="BH180" s="34">
        <v>-1384</v>
      </c>
      <c r="BI180" s="34">
        <v>-1474</v>
      </c>
      <c r="BJ180" s="34">
        <v>-1564</v>
      </c>
      <c r="BK180" s="34">
        <v>-1654</v>
      </c>
      <c r="BL180" s="34">
        <v>-1744</v>
      </c>
    </row>
    <row r="181" spans="1:64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  <c r="BA181" s="34">
        <v>9501.6666666666697</v>
      </c>
      <c r="BB181" s="34">
        <v>9612.1666666666697</v>
      </c>
      <c r="BC181" s="34">
        <v>9722.6666666666697</v>
      </c>
      <c r="BD181" s="34">
        <v>9833.1666666666697</v>
      </c>
      <c r="BE181" s="34">
        <v>9943.6666666666697</v>
      </c>
      <c r="BF181" s="34">
        <v>10054.166666666701</v>
      </c>
      <c r="BG181" s="34">
        <v>10164.666666666701</v>
      </c>
      <c r="BH181" s="34">
        <v>10275.166666666701</v>
      </c>
      <c r="BI181" s="34">
        <v>10385.666666666701</v>
      </c>
      <c r="BJ181" s="34">
        <v>10496.166666666701</v>
      </c>
      <c r="BK181" s="34">
        <v>10606.666666666701</v>
      </c>
      <c r="BL181" s="34">
        <v>10717.166666666701</v>
      </c>
    </row>
    <row r="182" spans="1:64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  <c r="BA182" s="34">
        <v>1942</v>
      </c>
      <c r="BB182" s="34">
        <v>1811</v>
      </c>
      <c r="BC182" s="34">
        <v>1680</v>
      </c>
      <c r="BD182" s="34">
        <v>1549</v>
      </c>
      <c r="BE182" s="34">
        <v>1418</v>
      </c>
      <c r="BF182" s="34">
        <v>1287</v>
      </c>
      <c r="BG182" s="34">
        <v>1156</v>
      </c>
      <c r="BH182" s="34">
        <v>1025</v>
      </c>
      <c r="BI182" s="34">
        <v>894</v>
      </c>
      <c r="BJ182" s="34">
        <v>763</v>
      </c>
      <c r="BK182" s="34">
        <v>632</v>
      </c>
      <c r="BL182" s="34">
        <v>501</v>
      </c>
    </row>
    <row r="183" spans="1:64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  <c r="BA183" s="34">
        <v>14670</v>
      </c>
      <c r="BB183" s="34">
        <v>14651</v>
      </c>
      <c r="BC183" s="34">
        <v>14632</v>
      </c>
      <c r="BD183" s="34">
        <v>14613</v>
      </c>
      <c r="BE183" s="34">
        <v>14594</v>
      </c>
      <c r="BF183" s="34">
        <v>14575</v>
      </c>
      <c r="BG183" s="34">
        <v>14556</v>
      </c>
      <c r="BH183" s="34">
        <v>14537</v>
      </c>
      <c r="BI183" s="34">
        <v>14518</v>
      </c>
      <c r="BJ183" s="34">
        <v>14499</v>
      </c>
      <c r="BK183" s="34">
        <v>14480</v>
      </c>
      <c r="BL183" s="34">
        <v>14461</v>
      </c>
    </row>
    <row r="184" spans="1:64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  <c r="BA184" s="34">
        <v>-5548.6666666666697</v>
      </c>
      <c r="BB184" s="34">
        <v>-5706.1666666666697</v>
      </c>
      <c r="BC184" s="34">
        <v>-5863.6666666666697</v>
      </c>
      <c r="BD184" s="34">
        <v>-6021.1666666666697</v>
      </c>
      <c r="BE184" s="34">
        <v>-6178.6666666666697</v>
      </c>
      <c r="BF184" s="34">
        <v>-6336.1666666666697</v>
      </c>
      <c r="BG184" s="34">
        <v>-6493.6666666666697</v>
      </c>
      <c r="BH184" s="34">
        <v>-6651.1666666666697</v>
      </c>
      <c r="BI184" s="34">
        <v>-6808.6666666666697</v>
      </c>
      <c r="BJ184" s="34">
        <v>-6966.1666666666697</v>
      </c>
      <c r="BK184" s="34">
        <v>-7123.6666666666697</v>
      </c>
      <c r="BL184" s="34">
        <v>-7281.1666666666697</v>
      </c>
    </row>
    <row r="185" spans="1:64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  <c r="BA185" s="34">
        <v>3695</v>
      </c>
      <c r="BB185" s="34">
        <v>3630</v>
      </c>
      <c r="BC185" s="34">
        <v>3565</v>
      </c>
      <c r="BD185" s="34">
        <v>3500</v>
      </c>
      <c r="BE185" s="34">
        <v>3435</v>
      </c>
      <c r="BF185" s="34">
        <v>3370</v>
      </c>
      <c r="BG185" s="34">
        <v>3305</v>
      </c>
      <c r="BH185" s="34">
        <v>3240</v>
      </c>
      <c r="BI185" s="34">
        <v>3175</v>
      </c>
      <c r="BJ185" s="34">
        <v>3110</v>
      </c>
      <c r="BK185" s="34">
        <v>3045</v>
      </c>
      <c r="BL185" s="34">
        <v>2980</v>
      </c>
    </row>
    <row r="186" spans="1:64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  <c r="BA186" s="34">
        <v>10591.666666666701</v>
      </c>
      <c r="BB186" s="34">
        <v>10668.166666666701</v>
      </c>
      <c r="BC186" s="34">
        <v>10744.666666666701</v>
      </c>
      <c r="BD186" s="34">
        <v>10821.166666666701</v>
      </c>
      <c r="BE186" s="34">
        <v>10897.666666666701</v>
      </c>
      <c r="BF186" s="34">
        <v>10974.166666666701</v>
      </c>
      <c r="BG186" s="34">
        <v>11050.666666666701</v>
      </c>
      <c r="BH186" s="34">
        <v>11127.166666666701</v>
      </c>
      <c r="BI186" s="34">
        <v>11203.666666666701</v>
      </c>
      <c r="BJ186" s="34">
        <v>11280.166666666701</v>
      </c>
      <c r="BK186" s="34">
        <v>11356.666666666701</v>
      </c>
      <c r="BL186" s="34">
        <v>11433.166666666701</v>
      </c>
    </row>
    <row r="187" spans="1:64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  <c r="BA187" s="34">
        <v>695</v>
      </c>
      <c r="BB187" s="34">
        <v>721</v>
      </c>
      <c r="BC187" s="34">
        <v>747</v>
      </c>
      <c r="BD187" s="34">
        <v>773</v>
      </c>
      <c r="BE187" s="34">
        <v>799</v>
      </c>
      <c r="BF187" s="34">
        <v>825</v>
      </c>
      <c r="BG187" s="34">
        <v>851</v>
      </c>
      <c r="BH187" s="34">
        <v>877</v>
      </c>
      <c r="BI187" s="34">
        <v>903</v>
      </c>
      <c r="BJ187" s="34">
        <v>929</v>
      </c>
      <c r="BK187" s="34">
        <v>955</v>
      </c>
      <c r="BL187" s="34">
        <v>981</v>
      </c>
    </row>
    <row r="188" spans="1:64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  <c r="BA188" s="34">
        <v>4381.3333333333303</v>
      </c>
      <c r="BB188" s="34">
        <v>4401.8333333333303</v>
      </c>
      <c r="BC188" s="34">
        <v>4422.3333333333303</v>
      </c>
      <c r="BD188" s="34">
        <v>4442.8333333333303</v>
      </c>
      <c r="BE188" s="34">
        <v>4463.3333333333303</v>
      </c>
      <c r="BF188" s="34">
        <v>4483.8333333333303</v>
      </c>
      <c r="BG188" s="34">
        <v>4504.3333333333303</v>
      </c>
      <c r="BH188" s="34">
        <v>4524.8333333333303</v>
      </c>
      <c r="BI188" s="34">
        <v>4545.3333333333303</v>
      </c>
      <c r="BJ188" s="34">
        <v>4565.8333333333303</v>
      </c>
      <c r="BK188" s="34">
        <v>4586.3333333333303</v>
      </c>
      <c r="BL188" s="34">
        <v>4606.8333333333303</v>
      </c>
    </row>
    <row r="189" spans="1:64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  <c r="BA189" s="34">
        <v>9100</v>
      </c>
      <c r="BB189" s="34">
        <v>9225</v>
      </c>
      <c r="BC189" s="34">
        <v>9350</v>
      </c>
      <c r="BD189" s="34">
        <v>9475</v>
      </c>
      <c r="BE189" s="34">
        <v>9600</v>
      </c>
      <c r="BF189" s="34">
        <v>9725</v>
      </c>
      <c r="BG189" s="34">
        <v>9850</v>
      </c>
      <c r="BH189" s="34">
        <v>9975</v>
      </c>
      <c r="BI189" s="34">
        <v>10100</v>
      </c>
      <c r="BJ189" s="34">
        <v>10225</v>
      </c>
      <c r="BK189" s="34">
        <v>10350</v>
      </c>
      <c r="BL189" s="34">
        <v>10475</v>
      </c>
    </row>
    <row r="190" spans="1:64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  <c r="BA190" s="34">
        <v>7013</v>
      </c>
      <c r="BB190" s="34">
        <v>7081</v>
      </c>
      <c r="BC190" s="34">
        <v>7149</v>
      </c>
      <c r="BD190" s="34">
        <v>7217</v>
      </c>
      <c r="BE190" s="34">
        <v>7285</v>
      </c>
      <c r="BF190" s="34">
        <v>7353</v>
      </c>
      <c r="BG190" s="34">
        <v>7421</v>
      </c>
      <c r="BH190" s="34">
        <v>7489</v>
      </c>
      <c r="BI190" s="34">
        <v>7557</v>
      </c>
      <c r="BJ190" s="34">
        <v>7625</v>
      </c>
      <c r="BK190" s="34">
        <v>7693</v>
      </c>
      <c r="BL190" s="34">
        <v>7761</v>
      </c>
    </row>
    <row r="191" spans="1:64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  <c r="BA191" s="34">
        <v>11831.666666666701</v>
      </c>
      <c r="BB191" s="34">
        <v>11859.166666666701</v>
      </c>
      <c r="BC191" s="34">
        <v>11886.666666666701</v>
      </c>
      <c r="BD191" s="34">
        <v>11914.166666666701</v>
      </c>
      <c r="BE191" s="34">
        <v>11941.666666666701</v>
      </c>
      <c r="BF191" s="34">
        <v>11969.166666666701</v>
      </c>
      <c r="BG191" s="34">
        <v>11996.666666666701</v>
      </c>
      <c r="BH191" s="34">
        <v>12024.166666666701</v>
      </c>
      <c r="BI191" s="34">
        <v>12051.666666666701</v>
      </c>
      <c r="BJ191" s="34">
        <v>12079.166666666701</v>
      </c>
      <c r="BK191" s="34">
        <v>12106.666666666701</v>
      </c>
      <c r="BL191" s="34">
        <v>12134.166666666701</v>
      </c>
    </row>
    <row r="192" spans="1:64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  <c r="BA192" s="34">
        <v>-5791</v>
      </c>
      <c r="BB192" s="34">
        <v>-6092</v>
      </c>
      <c r="BC192" s="34">
        <v>-6393</v>
      </c>
      <c r="BD192" s="34">
        <v>-6694</v>
      </c>
      <c r="BE192" s="34">
        <v>-6995</v>
      </c>
      <c r="BF192" s="34">
        <v>-7296</v>
      </c>
      <c r="BG192" s="34">
        <v>-7597</v>
      </c>
      <c r="BH192" s="34">
        <v>-7898</v>
      </c>
      <c r="BI192" s="34">
        <v>-8199</v>
      </c>
      <c r="BJ192" s="34">
        <v>-8500</v>
      </c>
      <c r="BK192" s="34">
        <v>-8801</v>
      </c>
      <c r="BL192" s="34">
        <v>-9102</v>
      </c>
    </row>
    <row r="193" spans="1:64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  <c r="BA193" s="34">
        <v>12858.333333333299</v>
      </c>
      <c r="BB193" s="34">
        <v>12928.833333333299</v>
      </c>
      <c r="BC193" s="34">
        <v>12999.333333333299</v>
      </c>
      <c r="BD193" s="34">
        <v>13069.833333333299</v>
      </c>
      <c r="BE193" s="34">
        <v>13140.333333333299</v>
      </c>
      <c r="BF193" s="34">
        <v>13210.833333333299</v>
      </c>
      <c r="BG193" s="34">
        <v>13281.333333333299</v>
      </c>
      <c r="BH193" s="34">
        <v>13351.833333333299</v>
      </c>
      <c r="BI193" s="34">
        <v>13422.333333333299</v>
      </c>
      <c r="BJ193" s="34">
        <v>13492.833333333299</v>
      </c>
      <c r="BK193" s="34">
        <v>13563.333333333299</v>
      </c>
      <c r="BL193" s="34">
        <v>13633.833333333299</v>
      </c>
    </row>
    <row r="194" spans="1:64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  <c r="BA194" s="34">
        <v>15353.666666666701</v>
      </c>
      <c r="BB194" s="34">
        <v>15468.166666666701</v>
      </c>
      <c r="BC194" s="34">
        <v>15582.666666666701</v>
      </c>
      <c r="BD194" s="34">
        <v>15697.166666666701</v>
      </c>
      <c r="BE194" s="34">
        <v>15811.666666666701</v>
      </c>
      <c r="BF194" s="34">
        <v>15926.166666666701</v>
      </c>
      <c r="BG194" s="34">
        <v>16040.666666666701</v>
      </c>
      <c r="BH194" s="34">
        <v>16155.166666666701</v>
      </c>
      <c r="BI194" s="34">
        <v>16269.666666666701</v>
      </c>
      <c r="BJ194" s="34">
        <v>16384.166666666701</v>
      </c>
      <c r="BK194" s="34">
        <v>16498.666666666701</v>
      </c>
      <c r="BL194" s="34">
        <v>16613.166666666701</v>
      </c>
    </row>
    <row r="195" spans="1:64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  <c r="BA195" s="34">
        <v>2678.3333333333298</v>
      </c>
      <c r="BB195" s="34">
        <v>2531.8333333333298</v>
      </c>
      <c r="BC195" s="34">
        <v>2385.3333333333298</v>
      </c>
      <c r="BD195" s="34">
        <v>2238.8333333333298</v>
      </c>
      <c r="BE195" s="34">
        <v>2092.3333333333298</v>
      </c>
      <c r="BF195" s="34">
        <v>1945.8333333333301</v>
      </c>
      <c r="BG195" s="34">
        <v>1799.3333333333301</v>
      </c>
      <c r="BH195" s="34">
        <v>1652.8333333333301</v>
      </c>
      <c r="BI195" s="34">
        <v>1506.3333333333301</v>
      </c>
      <c r="BJ195" s="34">
        <v>1359.8333333333301</v>
      </c>
      <c r="BK195" s="34">
        <v>1213.3333333333301</v>
      </c>
      <c r="BL195" s="34">
        <v>1066.8333333333301</v>
      </c>
    </row>
    <row r="196" spans="1:64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  <c r="BA196" s="34">
        <v>6638</v>
      </c>
      <c r="BB196" s="34">
        <v>6689</v>
      </c>
      <c r="BC196" s="34">
        <v>6740</v>
      </c>
      <c r="BD196" s="34">
        <v>6791</v>
      </c>
      <c r="BE196" s="34">
        <v>6842</v>
      </c>
      <c r="BF196" s="34">
        <v>6893</v>
      </c>
      <c r="BG196" s="34">
        <v>6944</v>
      </c>
      <c r="BH196" s="34">
        <v>6995</v>
      </c>
      <c r="BI196" s="34">
        <v>7046</v>
      </c>
      <c r="BJ196" s="34">
        <v>7097</v>
      </c>
      <c r="BK196" s="34">
        <v>7148</v>
      </c>
      <c r="BL196" s="34">
        <v>7199</v>
      </c>
    </row>
    <row r="197" spans="1:64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  <c r="BA197" s="34">
        <v>13646</v>
      </c>
      <c r="BB197" s="34">
        <v>13685</v>
      </c>
      <c r="BC197" s="34">
        <v>13724</v>
      </c>
      <c r="BD197" s="34">
        <v>13763</v>
      </c>
      <c r="BE197" s="34">
        <v>13802</v>
      </c>
      <c r="BF197" s="34">
        <v>13841</v>
      </c>
      <c r="BG197" s="34">
        <v>13880</v>
      </c>
      <c r="BH197" s="34">
        <v>13919</v>
      </c>
      <c r="BI197" s="34">
        <v>13958</v>
      </c>
      <c r="BJ197" s="34">
        <v>13997</v>
      </c>
      <c r="BK197" s="34">
        <v>14036</v>
      </c>
      <c r="BL197" s="34">
        <v>14075</v>
      </c>
    </row>
    <row r="198" spans="1:64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  <c r="BA198" s="34">
        <v>13213.333333333299</v>
      </c>
      <c r="BB198" s="34">
        <v>13368.833333333299</v>
      </c>
      <c r="BC198" s="34">
        <v>13524.333333333299</v>
      </c>
      <c r="BD198" s="34">
        <v>13679.833333333299</v>
      </c>
      <c r="BE198" s="34">
        <v>13835.333333333299</v>
      </c>
      <c r="BF198" s="34">
        <v>13990.833333333299</v>
      </c>
      <c r="BG198" s="34">
        <v>14146.333333333299</v>
      </c>
      <c r="BH198" s="34">
        <v>14301.833333333299</v>
      </c>
      <c r="BI198" s="34">
        <v>14457.333333333299</v>
      </c>
      <c r="BJ198" s="34">
        <v>14612.833333333299</v>
      </c>
      <c r="BK198" s="34">
        <v>14768.333333333299</v>
      </c>
      <c r="BL198" s="34">
        <v>14923.833333333299</v>
      </c>
    </row>
    <row r="199" spans="1:64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  <c r="BA199" s="34">
        <v>5875.3333333333303</v>
      </c>
      <c r="BB199" s="34">
        <v>5780.8333333333303</v>
      </c>
      <c r="BC199" s="34">
        <v>5686.3333333333303</v>
      </c>
      <c r="BD199" s="34">
        <v>5591.8333333333303</v>
      </c>
      <c r="BE199" s="34">
        <v>5497.3333333333303</v>
      </c>
      <c r="BF199" s="34">
        <v>5402.8333333333303</v>
      </c>
      <c r="BG199" s="34">
        <v>5308.3333333333303</v>
      </c>
      <c r="BH199" s="34">
        <v>5213.8333333333303</v>
      </c>
      <c r="BI199" s="34">
        <v>5119.3333333333303</v>
      </c>
      <c r="BJ199" s="34">
        <v>5024.8333333333303</v>
      </c>
      <c r="BK199" s="34">
        <v>4930.3333333333303</v>
      </c>
      <c r="BL199" s="34">
        <v>4835.8333333333303</v>
      </c>
    </row>
    <row r="200" spans="1:64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  <c r="BA200" s="34">
        <v>5225</v>
      </c>
      <c r="BB200" s="34">
        <v>5218</v>
      </c>
      <c r="BC200" s="34">
        <v>5211</v>
      </c>
      <c r="BD200" s="34">
        <v>5204</v>
      </c>
      <c r="BE200" s="34">
        <v>5197</v>
      </c>
      <c r="BF200" s="34">
        <v>5190</v>
      </c>
      <c r="BG200" s="34">
        <v>5183</v>
      </c>
      <c r="BH200" s="34">
        <v>5176</v>
      </c>
      <c r="BI200" s="34">
        <v>5169</v>
      </c>
      <c r="BJ200" s="34">
        <v>5162</v>
      </c>
      <c r="BK200" s="34">
        <v>5155</v>
      </c>
      <c r="BL200" s="34">
        <v>5148</v>
      </c>
    </row>
    <row r="201" spans="1:64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  <c r="BA201" s="34">
        <v>12865</v>
      </c>
      <c r="BB201" s="34">
        <v>12997</v>
      </c>
      <c r="BC201" s="34">
        <v>13129</v>
      </c>
      <c r="BD201" s="34">
        <v>13261</v>
      </c>
      <c r="BE201" s="34">
        <v>13393</v>
      </c>
      <c r="BF201" s="34">
        <v>13525</v>
      </c>
      <c r="BG201" s="34">
        <v>13657</v>
      </c>
      <c r="BH201" s="34">
        <v>13789</v>
      </c>
      <c r="BI201" s="34">
        <v>13921</v>
      </c>
      <c r="BJ201" s="34">
        <v>14053</v>
      </c>
      <c r="BK201" s="34">
        <v>14185</v>
      </c>
      <c r="BL201" s="34">
        <v>14317</v>
      </c>
    </row>
    <row r="202" spans="1:64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  <c r="BA202" s="34">
        <v>22290.333333333299</v>
      </c>
      <c r="BB202" s="34">
        <v>22535.833333333299</v>
      </c>
      <c r="BC202" s="34">
        <v>22781.333333333299</v>
      </c>
      <c r="BD202" s="34">
        <v>23026.833333333299</v>
      </c>
      <c r="BE202" s="34">
        <v>23272.333333333299</v>
      </c>
      <c r="BF202" s="34">
        <v>23517.833333333299</v>
      </c>
      <c r="BG202" s="34">
        <v>23763.333333333299</v>
      </c>
      <c r="BH202" s="34">
        <v>24008.833333333299</v>
      </c>
      <c r="BI202" s="34">
        <v>24254.333333333299</v>
      </c>
      <c r="BJ202" s="34">
        <v>24499.833333333299</v>
      </c>
      <c r="BK202" s="34">
        <v>24745.333333333299</v>
      </c>
      <c r="BL202" s="34">
        <v>24990.833333333299</v>
      </c>
    </row>
    <row r="203" spans="1:64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  <c r="BA203" s="34">
        <v>1820.3333333333301</v>
      </c>
      <c r="BB203" s="34">
        <v>1776.8333333333301</v>
      </c>
      <c r="BC203" s="34">
        <v>1733.3333333333301</v>
      </c>
      <c r="BD203" s="34">
        <v>1689.8333333333301</v>
      </c>
      <c r="BE203" s="34">
        <v>1646.3333333333301</v>
      </c>
      <c r="BF203" s="34">
        <v>1602.8333333333301</v>
      </c>
      <c r="BG203" s="34">
        <v>1559.3333333333301</v>
      </c>
      <c r="BH203" s="34">
        <v>1515.8333333333301</v>
      </c>
      <c r="BI203" s="34">
        <v>1472.3333333333301</v>
      </c>
      <c r="BJ203" s="34">
        <v>1428.8333333333301</v>
      </c>
      <c r="BK203" s="34">
        <v>1385.3333333333301</v>
      </c>
      <c r="BL203" s="34">
        <v>1341.8333333333301</v>
      </c>
    </row>
    <row r="204" spans="1:64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  <c r="BA204" s="34">
        <v>-7771.3333333333303</v>
      </c>
      <c r="BB204" s="34">
        <v>-8085.8333333333303</v>
      </c>
      <c r="BC204" s="34">
        <v>-8400.3333333333303</v>
      </c>
      <c r="BD204" s="34">
        <v>-8714.8333333333303</v>
      </c>
      <c r="BE204" s="34">
        <v>-9029.3333333333303</v>
      </c>
      <c r="BF204" s="34">
        <v>-9343.8333333333303</v>
      </c>
      <c r="BG204" s="34">
        <v>-9658.3333333333303</v>
      </c>
      <c r="BH204" s="34">
        <v>-9972.8333333333303</v>
      </c>
      <c r="BI204" s="34">
        <v>-10287.333333333299</v>
      </c>
      <c r="BJ204" s="34">
        <v>-10601.833333333299</v>
      </c>
      <c r="BK204" s="34">
        <v>-10916.333333333299</v>
      </c>
      <c r="BL204" s="34">
        <v>-11230.833333333299</v>
      </c>
    </row>
    <row r="205" spans="1:64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  <c r="BA205" s="34">
        <v>2104.6666666666702</v>
      </c>
      <c r="BB205" s="34">
        <v>2153.1666666666702</v>
      </c>
      <c r="BC205" s="34">
        <v>2201.6666666666702</v>
      </c>
      <c r="BD205" s="34">
        <v>2250.1666666666702</v>
      </c>
      <c r="BE205" s="34">
        <v>2298.6666666666702</v>
      </c>
      <c r="BF205" s="34">
        <v>2347.1666666666702</v>
      </c>
      <c r="BG205" s="34">
        <v>2395.6666666666702</v>
      </c>
      <c r="BH205" s="34">
        <v>2444.1666666666702</v>
      </c>
      <c r="BI205" s="34">
        <v>2492.6666666666702</v>
      </c>
      <c r="BJ205" s="34">
        <v>2541.1666666666702</v>
      </c>
      <c r="BK205" s="34">
        <v>2589.6666666666702</v>
      </c>
      <c r="BL205" s="34">
        <v>2638.1666666666702</v>
      </c>
    </row>
    <row r="206" spans="1:64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  <c r="BA206" s="34">
        <v>6642.3333333333303</v>
      </c>
      <c r="BB206" s="34">
        <v>6641.8333333333303</v>
      </c>
      <c r="BC206" s="34">
        <v>6641.3333333333303</v>
      </c>
      <c r="BD206" s="34">
        <v>6640.8333333333303</v>
      </c>
      <c r="BE206" s="34">
        <v>6640.3333333333303</v>
      </c>
      <c r="BF206" s="34">
        <v>6639.8333333333303</v>
      </c>
      <c r="BG206" s="34">
        <v>6639.3333333333303</v>
      </c>
      <c r="BH206" s="34">
        <v>6638.8333333333303</v>
      </c>
      <c r="BI206" s="34">
        <v>6638.3333333333303</v>
      </c>
      <c r="BJ206" s="34">
        <v>6637.8333333333303</v>
      </c>
      <c r="BK206" s="34">
        <v>6637.3333333333303</v>
      </c>
      <c r="BL206" s="34">
        <v>6636.8333333333303</v>
      </c>
    </row>
    <row r="207" spans="1:64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  <c r="BA207" s="34">
        <v>13895.333333333299</v>
      </c>
      <c r="BB207" s="34">
        <v>13943.833333333299</v>
      </c>
      <c r="BC207" s="34">
        <v>13992.333333333299</v>
      </c>
      <c r="BD207" s="34">
        <v>14040.833333333299</v>
      </c>
      <c r="BE207" s="34">
        <v>14089.333333333299</v>
      </c>
      <c r="BF207" s="34">
        <v>14137.833333333299</v>
      </c>
      <c r="BG207" s="34">
        <v>14186.333333333299</v>
      </c>
      <c r="BH207" s="34">
        <v>14234.833333333299</v>
      </c>
      <c r="BI207" s="34">
        <v>14283.333333333299</v>
      </c>
      <c r="BJ207" s="34">
        <v>14331.833333333299</v>
      </c>
      <c r="BK207" s="34">
        <v>14380.333333333299</v>
      </c>
      <c r="BL207" s="34">
        <v>14428.833333333299</v>
      </c>
    </row>
    <row r="208" spans="1:64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  <c r="BA208" s="34">
        <v>7585.3333333333303</v>
      </c>
      <c r="BB208" s="34">
        <v>7734.8333333333303</v>
      </c>
      <c r="BC208" s="34">
        <v>7884.3333333333303</v>
      </c>
      <c r="BD208" s="34">
        <v>8033.8333333333303</v>
      </c>
      <c r="BE208" s="34">
        <v>8183.3333333333303</v>
      </c>
      <c r="BF208" s="34">
        <v>8332.8333333333303</v>
      </c>
      <c r="BG208" s="34">
        <v>8482.3333333333303</v>
      </c>
      <c r="BH208" s="34">
        <v>8631.8333333333303</v>
      </c>
      <c r="BI208" s="34">
        <v>8781.3333333333303</v>
      </c>
      <c r="BJ208" s="34">
        <v>8930.8333333333303</v>
      </c>
      <c r="BK208" s="34">
        <v>9080.3333333333303</v>
      </c>
      <c r="BL208" s="34">
        <v>9229.8333333333303</v>
      </c>
    </row>
    <row r="209" spans="1:64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  <c r="BA209" s="34">
        <v>21156</v>
      </c>
      <c r="BB209" s="34">
        <v>21377</v>
      </c>
      <c r="BC209" s="34">
        <v>21598</v>
      </c>
      <c r="BD209" s="34">
        <v>21819</v>
      </c>
      <c r="BE209" s="34">
        <v>22040</v>
      </c>
      <c r="BF209" s="34">
        <v>22261</v>
      </c>
      <c r="BG209" s="34">
        <v>22482</v>
      </c>
      <c r="BH209" s="34">
        <v>22703</v>
      </c>
      <c r="BI209" s="34">
        <v>22924</v>
      </c>
      <c r="BJ209" s="34">
        <v>23145</v>
      </c>
      <c r="BK209" s="34">
        <v>23366</v>
      </c>
      <c r="BL209" s="34">
        <v>23587</v>
      </c>
    </row>
    <row r="210" spans="1:64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  <c r="BA210" s="34">
        <v>4932</v>
      </c>
      <c r="BB210" s="34">
        <v>4999</v>
      </c>
      <c r="BC210" s="34">
        <v>5066</v>
      </c>
      <c r="BD210" s="34">
        <v>5133</v>
      </c>
      <c r="BE210" s="34">
        <v>5200</v>
      </c>
      <c r="BF210" s="34">
        <v>5267</v>
      </c>
      <c r="BG210" s="34">
        <v>5334</v>
      </c>
      <c r="BH210" s="34">
        <v>5401</v>
      </c>
      <c r="BI210" s="34">
        <v>5468</v>
      </c>
      <c r="BJ210" s="34">
        <v>5535</v>
      </c>
      <c r="BK210" s="34">
        <v>5602</v>
      </c>
      <c r="BL210" s="34">
        <v>5669</v>
      </c>
    </row>
    <row r="211" spans="1:64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  <c r="BA211" s="34">
        <v>16005.333333333299</v>
      </c>
      <c r="BB211" s="34">
        <v>16126.833333333299</v>
      </c>
      <c r="BC211" s="34">
        <v>16248.333333333299</v>
      </c>
      <c r="BD211" s="34">
        <v>16369.833333333299</v>
      </c>
      <c r="BE211" s="34">
        <v>16491.333333333299</v>
      </c>
      <c r="BF211" s="34">
        <v>16612.833333333299</v>
      </c>
      <c r="BG211" s="34">
        <v>16734.333333333299</v>
      </c>
      <c r="BH211" s="34">
        <v>16855.833333333299</v>
      </c>
      <c r="BI211" s="34">
        <v>16977.333333333299</v>
      </c>
      <c r="BJ211" s="34">
        <v>17098.833333333299</v>
      </c>
      <c r="BK211" s="34">
        <v>17220.333333333299</v>
      </c>
      <c r="BL211" s="34">
        <v>17341.833333333299</v>
      </c>
    </row>
    <row r="212" spans="1:64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  <c r="BA212" s="34">
        <v>10829.666666666701</v>
      </c>
      <c r="BB212" s="34">
        <v>10899.166666666701</v>
      </c>
      <c r="BC212" s="34">
        <v>10968.666666666701</v>
      </c>
      <c r="BD212" s="34">
        <v>11038.166666666701</v>
      </c>
      <c r="BE212" s="34">
        <v>11107.666666666701</v>
      </c>
      <c r="BF212" s="34">
        <v>11177.166666666701</v>
      </c>
      <c r="BG212" s="34">
        <v>11246.666666666701</v>
      </c>
      <c r="BH212" s="34">
        <v>11316.166666666701</v>
      </c>
      <c r="BI212" s="34">
        <v>11385.666666666701</v>
      </c>
      <c r="BJ212" s="34">
        <v>11455.166666666701</v>
      </c>
      <c r="BK212" s="34">
        <v>11524.666666666701</v>
      </c>
      <c r="BL212" s="34">
        <v>11594.166666666701</v>
      </c>
    </row>
    <row r="213" spans="1:64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  <c r="BA213" s="34">
        <v>6017</v>
      </c>
      <c r="BB213" s="34">
        <v>6034</v>
      </c>
      <c r="BC213" s="34">
        <v>6051</v>
      </c>
      <c r="BD213" s="34">
        <v>6068</v>
      </c>
      <c r="BE213" s="34">
        <v>6085</v>
      </c>
      <c r="BF213" s="34">
        <v>6102</v>
      </c>
      <c r="BG213" s="34">
        <v>6119</v>
      </c>
      <c r="BH213" s="34">
        <v>6136</v>
      </c>
      <c r="BI213" s="34">
        <v>6153</v>
      </c>
      <c r="BJ213" s="34">
        <v>6170</v>
      </c>
      <c r="BK213" s="34">
        <v>6187</v>
      </c>
      <c r="BL213" s="34">
        <v>6204</v>
      </c>
    </row>
    <row r="214" spans="1:64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  <c r="BA214" s="34">
        <v>2093.3333333333298</v>
      </c>
      <c r="BB214" s="34">
        <v>2022.8333333333301</v>
      </c>
      <c r="BC214" s="34">
        <v>1952.3333333333301</v>
      </c>
      <c r="BD214" s="34">
        <v>1881.8333333333301</v>
      </c>
      <c r="BE214" s="34">
        <v>1811.3333333333301</v>
      </c>
      <c r="BF214" s="34">
        <v>1740.8333333333301</v>
      </c>
      <c r="BG214" s="34">
        <v>1670.3333333333301</v>
      </c>
      <c r="BH214" s="34">
        <v>1599.8333333333301</v>
      </c>
      <c r="BI214" s="34">
        <v>1529.3333333333301</v>
      </c>
      <c r="BJ214" s="34">
        <v>1458.8333333333301</v>
      </c>
      <c r="BK214" s="34">
        <v>1388.3333333333301</v>
      </c>
      <c r="BL214" s="34">
        <v>1317.8333333333301</v>
      </c>
    </row>
    <row r="215" spans="1:64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  <c r="BA215" s="34">
        <v>2050.6666666666702</v>
      </c>
      <c r="BB215" s="34">
        <v>1887.1666666666699</v>
      </c>
      <c r="BC215" s="34">
        <v>1723.6666666666699</v>
      </c>
      <c r="BD215" s="34">
        <v>1560.1666666666699</v>
      </c>
      <c r="BE215" s="34">
        <v>1396.6666666666699</v>
      </c>
      <c r="BF215" s="34">
        <v>1233.1666666666699</v>
      </c>
      <c r="BG215" s="34">
        <v>1069.6666666666699</v>
      </c>
      <c r="BH215" s="34">
        <v>906.16666666666697</v>
      </c>
      <c r="BI215" s="34">
        <v>742.66666666666697</v>
      </c>
      <c r="BJ215" s="34">
        <v>579.16666666666697</v>
      </c>
      <c r="BK215" s="34">
        <v>415.66666666666703</v>
      </c>
      <c r="BL215" s="34">
        <v>252.166666666667</v>
      </c>
    </row>
    <row r="216" spans="1:64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  <c r="BA216" s="34">
        <v>14042</v>
      </c>
      <c r="BB216" s="34">
        <v>14299</v>
      </c>
      <c r="BC216" s="34">
        <v>14556</v>
      </c>
      <c r="BD216" s="34">
        <v>14813</v>
      </c>
      <c r="BE216" s="34">
        <v>15070</v>
      </c>
      <c r="BF216" s="34">
        <v>15327</v>
      </c>
      <c r="BG216" s="34">
        <v>15584</v>
      </c>
      <c r="BH216" s="34">
        <v>15841</v>
      </c>
      <c r="BI216" s="34">
        <v>16098</v>
      </c>
      <c r="BJ216" s="34">
        <v>16355</v>
      </c>
      <c r="BK216" s="34">
        <v>16612</v>
      </c>
      <c r="BL216" s="34">
        <v>16869</v>
      </c>
    </row>
    <row r="217" spans="1:64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  <c r="BA217" s="34">
        <v>6055</v>
      </c>
      <c r="BB217" s="34">
        <v>5936</v>
      </c>
      <c r="BC217" s="34">
        <v>5817</v>
      </c>
      <c r="BD217" s="34">
        <v>5698</v>
      </c>
      <c r="BE217" s="34">
        <v>5579</v>
      </c>
      <c r="BF217" s="34">
        <v>5460</v>
      </c>
      <c r="BG217" s="34">
        <v>5341</v>
      </c>
      <c r="BH217" s="34">
        <v>5222</v>
      </c>
      <c r="BI217" s="34">
        <v>5103</v>
      </c>
      <c r="BJ217" s="34">
        <v>4984</v>
      </c>
      <c r="BK217" s="34">
        <v>4865</v>
      </c>
      <c r="BL217" s="34">
        <v>4746</v>
      </c>
    </row>
    <row r="218" spans="1:64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  <c r="BA218" s="34">
        <v>13167</v>
      </c>
      <c r="BB218" s="34">
        <v>13250</v>
      </c>
      <c r="BC218" s="34">
        <v>13333</v>
      </c>
      <c r="BD218" s="34">
        <v>13416</v>
      </c>
      <c r="BE218" s="34">
        <v>13499</v>
      </c>
      <c r="BF218" s="34">
        <v>13582</v>
      </c>
      <c r="BG218" s="34">
        <v>13665</v>
      </c>
      <c r="BH218" s="34">
        <v>13748</v>
      </c>
      <c r="BI218" s="34">
        <v>13831</v>
      </c>
      <c r="BJ218" s="34">
        <v>13914</v>
      </c>
      <c r="BK218" s="34">
        <v>13997</v>
      </c>
      <c r="BL218" s="34">
        <v>14080</v>
      </c>
    </row>
    <row r="219" spans="1:64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  <c r="BA219" s="34">
        <v>15149.666666666701</v>
      </c>
      <c r="BB219" s="34">
        <v>15276.166666666701</v>
      </c>
      <c r="BC219" s="34">
        <v>15402.666666666701</v>
      </c>
      <c r="BD219" s="34">
        <v>15529.166666666701</v>
      </c>
      <c r="BE219" s="34">
        <v>15655.666666666701</v>
      </c>
      <c r="BF219" s="34">
        <v>15782.166666666701</v>
      </c>
      <c r="BG219" s="34">
        <v>15908.666666666701</v>
      </c>
      <c r="BH219" s="34">
        <v>16035.166666666701</v>
      </c>
      <c r="BI219" s="34">
        <v>16161.666666666701</v>
      </c>
      <c r="BJ219" s="34">
        <v>16288.166666666701</v>
      </c>
      <c r="BK219" s="34">
        <v>16414.666666666701</v>
      </c>
      <c r="BL219" s="34">
        <v>16541.166666666701</v>
      </c>
    </row>
    <row r="220" spans="1:64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  <c r="BA220" s="34">
        <v>9517</v>
      </c>
      <c r="BB220" s="34">
        <v>9479</v>
      </c>
      <c r="BC220" s="34">
        <v>9441</v>
      </c>
      <c r="BD220" s="34">
        <v>9403</v>
      </c>
      <c r="BE220" s="34">
        <v>9365</v>
      </c>
      <c r="BF220" s="34">
        <v>9327</v>
      </c>
      <c r="BG220" s="34">
        <v>9289</v>
      </c>
      <c r="BH220" s="34">
        <v>9251</v>
      </c>
      <c r="BI220" s="34">
        <v>9213</v>
      </c>
      <c r="BJ220" s="34">
        <v>9175</v>
      </c>
      <c r="BK220" s="34">
        <v>9137</v>
      </c>
      <c r="BL220" s="34">
        <v>9099</v>
      </c>
    </row>
    <row r="221" spans="1:64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  <c r="BA221" s="34">
        <v>6149.3333333333303</v>
      </c>
      <c r="BB221" s="34">
        <v>6312.8333333333303</v>
      </c>
      <c r="BC221" s="34">
        <v>6476.3333333333303</v>
      </c>
      <c r="BD221" s="34">
        <v>6639.8333333333303</v>
      </c>
      <c r="BE221" s="34">
        <v>6803.3333333333303</v>
      </c>
      <c r="BF221" s="34">
        <v>6966.8333333333303</v>
      </c>
      <c r="BG221" s="34">
        <v>7130.3333333333303</v>
      </c>
      <c r="BH221" s="34">
        <v>7293.8333333333303</v>
      </c>
      <c r="BI221" s="34">
        <v>7457.3333333333303</v>
      </c>
      <c r="BJ221" s="34">
        <v>7620.8333333333303</v>
      </c>
      <c r="BK221" s="34">
        <v>7784.3333333333303</v>
      </c>
      <c r="BL221" s="34">
        <v>7947.8333333333303</v>
      </c>
    </row>
    <row r="222" spans="1:64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  <c r="BA222" s="34">
        <v>13395.333333333299</v>
      </c>
      <c r="BB222" s="34">
        <v>13403.833333333299</v>
      </c>
      <c r="BC222" s="34">
        <v>13412.333333333299</v>
      </c>
      <c r="BD222" s="34">
        <v>13420.833333333299</v>
      </c>
      <c r="BE222" s="34">
        <v>13429.333333333299</v>
      </c>
      <c r="BF222" s="34">
        <v>13437.833333333299</v>
      </c>
      <c r="BG222" s="34">
        <v>13446.333333333299</v>
      </c>
      <c r="BH222" s="34">
        <v>13454.833333333299</v>
      </c>
      <c r="BI222" s="34">
        <v>13463.333333333299</v>
      </c>
      <c r="BJ222" s="34">
        <v>13471.833333333299</v>
      </c>
      <c r="BK222" s="34">
        <v>13480.333333333299</v>
      </c>
      <c r="BL222" s="34">
        <v>13488.833333333299</v>
      </c>
    </row>
    <row r="223" spans="1:64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  <c r="BA223" s="34">
        <v>854</v>
      </c>
      <c r="BB223" s="34">
        <v>821</v>
      </c>
      <c r="BC223" s="34">
        <v>788</v>
      </c>
      <c r="BD223" s="34">
        <v>755</v>
      </c>
      <c r="BE223" s="34">
        <v>722</v>
      </c>
      <c r="BF223" s="34">
        <v>689</v>
      </c>
      <c r="BG223" s="34">
        <v>656</v>
      </c>
      <c r="BH223" s="34">
        <v>623</v>
      </c>
      <c r="BI223" s="34">
        <v>590</v>
      </c>
      <c r="BJ223" s="34">
        <v>557</v>
      </c>
      <c r="BK223" s="34">
        <v>524</v>
      </c>
      <c r="BL223" s="34">
        <v>491</v>
      </c>
    </row>
    <row r="224" spans="1:64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  <c r="BA224" s="34">
        <v>-2941.3333333333298</v>
      </c>
      <c r="BB224" s="34">
        <v>-3099.8333333333298</v>
      </c>
      <c r="BC224" s="34">
        <v>-3258.3333333333298</v>
      </c>
      <c r="BD224" s="34">
        <v>-3416.8333333333298</v>
      </c>
      <c r="BE224" s="34">
        <v>-3575.3333333333298</v>
      </c>
      <c r="BF224" s="34">
        <v>-3733.8333333333298</v>
      </c>
      <c r="BG224" s="34">
        <v>-3892.3333333333298</v>
      </c>
      <c r="BH224" s="34">
        <v>-4050.8333333333298</v>
      </c>
      <c r="BI224" s="34">
        <v>-4209.3333333333303</v>
      </c>
      <c r="BJ224" s="34">
        <v>-4367.8333333333303</v>
      </c>
      <c r="BK224" s="34">
        <v>-4526.3333333333303</v>
      </c>
      <c r="BL224" s="34">
        <v>-4684.8333333333303</v>
      </c>
    </row>
    <row r="225" spans="1:64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  <c r="BA225" s="34">
        <v>18508.666666666701</v>
      </c>
      <c r="BB225" s="34">
        <v>18660.166666666701</v>
      </c>
      <c r="BC225" s="34">
        <v>18811.666666666701</v>
      </c>
      <c r="BD225" s="34">
        <v>18963.166666666701</v>
      </c>
      <c r="BE225" s="34">
        <v>19114.666666666701</v>
      </c>
      <c r="BF225" s="34">
        <v>19266.166666666701</v>
      </c>
      <c r="BG225" s="34">
        <v>19417.666666666701</v>
      </c>
      <c r="BH225" s="34">
        <v>19569.166666666701</v>
      </c>
      <c r="BI225" s="34">
        <v>19720.666666666701</v>
      </c>
      <c r="BJ225" s="34">
        <v>19872.166666666701</v>
      </c>
      <c r="BK225" s="34">
        <v>20023.666666666701</v>
      </c>
      <c r="BL225" s="34">
        <v>20175.166666666701</v>
      </c>
    </row>
    <row r="226" spans="1:64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  <c r="BA226" s="34">
        <v>-12272</v>
      </c>
      <c r="BB226" s="34">
        <v>-12614</v>
      </c>
      <c r="BC226" s="34">
        <v>-12956</v>
      </c>
      <c r="BD226" s="34">
        <v>-13298</v>
      </c>
      <c r="BE226" s="34">
        <v>-13640</v>
      </c>
      <c r="BF226" s="34">
        <v>-13982</v>
      </c>
      <c r="BG226" s="34">
        <v>-14324</v>
      </c>
      <c r="BH226" s="34">
        <v>-14666</v>
      </c>
      <c r="BI226" s="34">
        <v>-15008</v>
      </c>
      <c r="BJ226" s="34">
        <v>-15350</v>
      </c>
      <c r="BK226" s="34">
        <v>-15692</v>
      </c>
      <c r="BL226" s="34">
        <v>-16034</v>
      </c>
    </row>
    <row r="227" spans="1:64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  <c r="BA227" s="34">
        <v>14118</v>
      </c>
      <c r="BB227" s="34">
        <v>14225</v>
      </c>
      <c r="BC227" s="34">
        <v>14332</v>
      </c>
      <c r="BD227" s="34">
        <v>14439</v>
      </c>
      <c r="BE227" s="34">
        <v>14546</v>
      </c>
      <c r="BF227" s="34">
        <v>14653</v>
      </c>
      <c r="BG227" s="34">
        <v>14760</v>
      </c>
      <c r="BH227" s="34">
        <v>14867</v>
      </c>
      <c r="BI227" s="34">
        <v>14974</v>
      </c>
      <c r="BJ227" s="34">
        <v>15081</v>
      </c>
      <c r="BK227" s="34">
        <v>15188</v>
      </c>
      <c r="BL227" s="34">
        <v>15295</v>
      </c>
    </row>
    <row r="228" spans="1:64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  <c r="BA228" s="34">
        <v>-3285</v>
      </c>
      <c r="BB228" s="34">
        <v>-3452</v>
      </c>
      <c r="BC228" s="34">
        <v>-3619</v>
      </c>
      <c r="BD228" s="34">
        <v>-3786</v>
      </c>
      <c r="BE228" s="34">
        <v>-3953</v>
      </c>
      <c r="BF228" s="34">
        <v>-4120</v>
      </c>
      <c r="BG228" s="34">
        <v>-4287</v>
      </c>
      <c r="BH228" s="34">
        <v>-4454</v>
      </c>
      <c r="BI228" s="34">
        <v>-4621</v>
      </c>
      <c r="BJ228" s="34">
        <v>-4788</v>
      </c>
      <c r="BK228" s="34">
        <v>-4955</v>
      </c>
      <c r="BL228" s="34">
        <v>-5122</v>
      </c>
    </row>
    <row r="229" spans="1:64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  <c r="BA229" s="34">
        <v>-11936</v>
      </c>
      <c r="BB229" s="34">
        <v>-12253</v>
      </c>
      <c r="BC229" s="34">
        <v>-12570</v>
      </c>
      <c r="BD229" s="34">
        <v>-12887</v>
      </c>
      <c r="BE229" s="34">
        <v>-13204</v>
      </c>
      <c r="BF229" s="34">
        <v>-13521</v>
      </c>
      <c r="BG229" s="34">
        <v>-13838</v>
      </c>
      <c r="BH229" s="34">
        <v>-14155</v>
      </c>
      <c r="BI229" s="34">
        <v>-14472</v>
      </c>
      <c r="BJ229" s="34">
        <v>-14789</v>
      </c>
      <c r="BK229" s="34">
        <v>-15106</v>
      </c>
      <c r="BL229" s="34">
        <v>-15423</v>
      </c>
    </row>
    <row r="230" spans="1:64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  <c r="BA230" s="34">
        <v>-4733.6666666666697</v>
      </c>
      <c r="BB230" s="34">
        <v>-4834.1666666666697</v>
      </c>
      <c r="BC230" s="34">
        <v>-4934.6666666666697</v>
      </c>
      <c r="BD230" s="34">
        <v>-5035.1666666666697</v>
      </c>
      <c r="BE230" s="34">
        <v>-5135.6666666666697</v>
      </c>
      <c r="BF230" s="34">
        <v>-5236.1666666666697</v>
      </c>
      <c r="BG230" s="34">
        <v>-5336.6666666666697</v>
      </c>
      <c r="BH230" s="34">
        <v>-5437.1666666666697</v>
      </c>
      <c r="BI230" s="34">
        <v>-5537.6666666666697</v>
      </c>
      <c r="BJ230" s="34">
        <v>-5638.1666666666697</v>
      </c>
      <c r="BK230" s="34">
        <v>-5738.6666666666697</v>
      </c>
      <c r="BL230" s="34">
        <v>-5839.1666666666697</v>
      </c>
    </row>
    <row r="231" spans="1:64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  <c r="BA231" s="34">
        <v>10963</v>
      </c>
      <c r="BB231" s="34">
        <v>11217</v>
      </c>
      <c r="BC231" s="34">
        <v>11471</v>
      </c>
      <c r="BD231" s="34">
        <v>11725</v>
      </c>
      <c r="BE231" s="34">
        <v>11979</v>
      </c>
      <c r="BF231" s="34">
        <v>12233</v>
      </c>
      <c r="BG231" s="34">
        <v>12487</v>
      </c>
      <c r="BH231" s="34">
        <v>12741</v>
      </c>
      <c r="BI231" s="34">
        <v>12995</v>
      </c>
      <c r="BJ231" s="34">
        <v>13249</v>
      </c>
      <c r="BK231" s="34">
        <v>13503</v>
      </c>
      <c r="BL231" s="34">
        <v>13757</v>
      </c>
    </row>
    <row r="232" spans="1:64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  <c r="BA232" s="34">
        <v>3460</v>
      </c>
      <c r="BB232" s="34">
        <v>3377</v>
      </c>
      <c r="BC232" s="34">
        <v>3294</v>
      </c>
      <c r="BD232" s="34">
        <v>3211</v>
      </c>
      <c r="BE232" s="34">
        <v>3128</v>
      </c>
      <c r="BF232" s="34">
        <v>3045</v>
      </c>
      <c r="BG232" s="34">
        <v>2962</v>
      </c>
      <c r="BH232" s="34">
        <v>2879</v>
      </c>
      <c r="BI232" s="34">
        <v>2796</v>
      </c>
      <c r="BJ232" s="34">
        <v>2713</v>
      </c>
      <c r="BK232" s="34">
        <v>2630</v>
      </c>
      <c r="BL232" s="34">
        <v>2547</v>
      </c>
    </row>
    <row r="233" spans="1:64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  <c r="BA233" s="34">
        <v>14177.333333333299</v>
      </c>
      <c r="BB233" s="34">
        <v>14220.833333333299</v>
      </c>
      <c r="BC233" s="34">
        <v>14264.333333333299</v>
      </c>
      <c r="BD233" s="34">
        <v>14307.833333333299</v>
      </c>
      <c r="BE233" s="34">
        <v>14351.333333333299</v>
      </c>
      <c r="BF233" s="34">
        <v>14394.833333333299</v>
      </c>
      <c r="BG233" s="34">
        <v>14438.333333333299</v>
      </c>
      <c r="BH233" s="34">
        <v>14481.833333333299</v>
      </c>
      <c r="BI233" s="34">
        <v>14525.333333333299</v>
      </c>
      <c r="BJ233" s="34">
        <v>14568.833333333299</v>
      </c>
      <c r="BK233" s="34">
        <v>14612.333333333299</v>
      </c>
      <c r="BL233" s="34">
        <v>14655.833333333299</v>
      </c>
    </row>
    <row r="234" spans="1:64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  <c r="BA234" s="34">
        <v>11989</v>
      </c>
      <c r="BB234" s="34">
        <v>12073</v>
      </c>
      <c r="BC234" s="34">
        <v>12157</v>
      </c>
      <c r="BD234" s="34">
        <v>12241</v>
      </c>
      <c r="BE234" s="34">
        <v>12325</v>
      </c>
      <c r="BF234" s="34">
        <v>12409</v>
      </c>
      <c r="BG234" s="34">
        <v>12493</v>
      </c>
      <c r="BH234" s="34">
        <v>12577</v>
      </c>
      <c r="BI234" s="34">
        <v>12661</v>
      </c>
      <c r="BJ234" s="34">
        <v>12745</v>
      </c>
      <c r="BK234" s="34">
        <v>12829</v>
      </c>
      <c r="BL234" s="34">
        <v>12913</v>
      </c>
    </row>
    <row r="235" spans="1:64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  <c r="BA235" s="34">
        <v>13514.666666666701</v>
      </c>
      <c r="BB235" s="34">
        <v>13567.166666666701</v>
      </c>
      <c r="BC235" s="34">
        <v>13619.666666666701</v>
      </c>
      <c r="BD235" s="34">
        <v>13672.166666666701</v>
      </c>
      <c r="BE235" s="34">
        <v>13724.666666666701</v>
      </c>
      <c r="BF235" s="34">
        <v>13777.166666666701</v>
      </c>
      <c r="BG235" s="34">
        <v>13829.666666666701</v>
      </c>
      <c r="BH235" s="34">
        <v>13882.166666666701</v>
      </c>
      <c r="BI235" s="34">
        <v>13934.666666666701</v>
      </c>
      <c r="BJ235" s="34">
        <v>13987.166666666701</v>
      </c>
      <c r="BK235" s="34">
        <v>14039.666666666701</v>
      </c>
      <c r="BL235" s="34">
        <v>14092.166666666701</v>
      </c>
    </row>
    <row r="236" spans="1:64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  <c r="BA236" s="34">
        <v>8759</v>
      </c>
      <c r="BB236" s="34">
        <v>8712</v>
      </c>
      <c r="BC236" s="34">
        <v>8665</v>
      </c>
      <c r="BD236" s="34">
        <v>8618</v>
      </c>
      <c r="BE236" s="34">
        <v>8571</v>
      </c>
      <c r="BF236" s="34">
        <v>8524</v>
      </c>
      <c r="BG236" s="34">
        <v>8477</v>
      </c>
      <c r="BH236" s="34">
        <v>8430</v>
      </c>
      <c r="BI236" s="34">
        <v>8383</v>
      </c>
      <c r="BJ236" s="34">
        <v>8336</v>
      </c>
      <c r="BK236" s="34">
        <v>8289</v>
      </c>
      <c r="BL236" s="34">
        <v>8242</v>
      </c>
    </row>
    <row r="237" spans="1:64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  <c r="BA237" s="34">
        <v>11050.666666666701</v>
      </c>
      <c r="BB237" s="34">
        <v>11120.166666666701</v>
      </c>
      <c r="BC237" s="34">
        <v>11189.666666666701</v>
      </c>
      <c r="BD237" s="34">
        <v>11259.166666666701</v>
      </c>
      <c r="BE237" s="34">
        <v>11328.666666666701</v>
      </c>
      <c r="BF237" s="34">
        <v>11398.166666666701</v>
      </c>
      <c r="BG237" s="34">
        <v>11467.666666666701</v>
      </c>
      <c r="BH237" s="34">
        <v>11537.166666666701</v>
      </c>
      <c r="BI237" s="34">
        <v>11606.666666666701</v>
      </c>
      <c r="BJ237" s="34">
        <v>11676.166666666701</v>
      </c>
      <c r="BK237" s="34">
        <v>11745.666666666701</v>
      </c>
      <c r="BL237" s="34">
        <v>11815.166666666701</v>
      </c>
    </row>
    <row r="238" spans="1:64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  <c r="BA238" s="34">
        <v>3426</v>
      </c>
      <c r="BB238" s="34">
        <v>3460</v>
      </c>
      <c r="BC238" s="34">
        <v>3494</v>
      </c>
      <c r="BD238" s="34">
        <v>3528</v>
      </c>
      <c r="BE238" s="34">
        <v>3562</v>
      </c>
      <c r="BF238" s="34">
        <v>3596</v>
      </c>
      <c r="BG238" s="34">
        <v>3630</v>
      </c>
      <c r="BH238" s="34">
        <v>3664</v>
      </c>
      <c r="BI238" s="34">
        <v>3698</v>
      </c>
      <c r="BJ238" s="34">
        <v>3732</v>
      </c>
      <c r="BK238" s="34">
        <v>3766</v>
      </c>
      <c r="BL238" s="34">
        <v>3800</v>
      </c>
    </row>
    <row r="239" spans="1:64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  <c r="BA239" s="34">
        <v>12543.666666666701</v>
      </c>
      <c r="BB239" s="34">
        <v>12521.166666666701</v>
      </c>
      <c r="BC239" s="34">
        <v>12498.666666666701</v>
      </c>
      <c r="BD239" s="34">
        <v>12476.166666666701</v>
      </c>
      <c r="BE239" s="34">
        <v>12453.666666666701</v>
      </c>
      <c r="BF239" s="34">
        <v>12431.166666666701</v>
      </c>
      <c r="BG239" s="34">
        <v>12408.666666666701</v>
      </c>
      <c r="BH239" s="34">
        <v>12386.166666666701</v>
      </c>
      <c r="BI239" s="34">
        <v>12363.666666666701</v>
      </c>
      <c r="BJ239" s="34">
        <v>12341.166666666701</v>
      </c>
      <c r="BK239" s="34">
        <v>12318.666666666701</v>
      </c>
      <c r="BL239" s="34">
        <v>12296.166666666701</v>
      </c>
    </row>
    <row r="240" spans="1:64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  <c r="BA240" s="34">
        <v>5838</v>
      </c>
      <c r="BB240" s="34">
        <v>5848</v>
      </c>
      <c r="BC240" s="34">
        <v>5858</v>
      </c>
      <c r="BD240" s="34">
        <v>5868</v>
      </c>
      <c r="BE240" s="34">
        <v>5878</v>
      </c>
      <c r="BF240" s="34">
        <v>5888</v>
      </c>
      <c r="BG240" s="34">
        <v>5898</v>
      </c>
      <c r="BH240" s="34">
        <v>5908</v>
      </c>
      <c r="BI240" s="34">
        <v>5918</v>
      </c>
      <c r="BJ240" s="34">
        <v>5928</v>
      </c>
      <c r="BK240" s="34">
        <v>5938</v>
      </c>
      <c r="BL240" s="34">
        <v>5948</v>
      </c>
    </row>
    <row r="241" spans="1:64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  <c r="BA241" s="34">
        <v>-1816.3333333333301</v>
      </c>
      <c r="BB241" s="34">
        <v>-1986.8333333333301</v>
      </c>
      <c r="BC241" s="34">
        <v>-2157.3333333333298</v>
      </c>
      <c r="BD241" s="34">
        <v>-2327.8333333333298</v>
      </c>
      <c r="BE241" s="34">
        <v>-2498.3333333333298</v>
      </c>
      <c r="BF241" s="34">
        <v>-2668.8333333333298</v>
      </c>
      <c r="BG241" s="34">
        <v>-2839.3333333333298</v>
      </c>
      <c r="BH241" s="34">
        <v>-3009.8333333333298</v>
      </c>
      <c r="BI241" s="34">
        <v>-3180.3333333333298</v>
      </c>
      <c r="BJ241" s="34">
        <v>-3350.8333333333298</v>
      </c>
      <c r="BK241" s="34">
        <v>-3521.3333333333298</v>
      </c>
      <c r="BL241" s="34">
        <v>-3691.8333333333298</v>
      </c>
    </row>
    <row r="242" spans="1:64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  <c r="BA242" s="34">
        <v>-1569</v>
      </c>
      <c r="BB242" s="34">
        <v>-1609</v>
      </c>
      <c r="BC242" s="34">
        <v>-1649</v>
      </c>
      <c r="BD242" s="34">
        <v>-1689</v>
      </c>
      <c r="BE242" s="34">
        <v>-1729</v>
      </c>
      <c r="BF242" s="34">
        <v>-1769</v>
      </c>
      <c r="BG242" s="34">
        <v>-1809</v>
      </c>
      <c r="BH242" s="34">
        <v>-1849</v>
      </c>
      <c r="BI242" s="34">
        <v>-1889</v>
      </c>
      <c r="BJ242" s="34">
        <v>-1929</v>
      </c>
      <c r="BK242" s="34">
        <v>-1969</v>
      </c>
      <c r="BL242" s="34">
        <v>-2009</v>
      </c>
    </row>
    <row r="243" spans="1:64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  <c r="BA243" s="34">
        <v>-9338.3333333333303</v>
      </c>
      <c r="BB243" s="34">
        <v>-9597.8333333333303</v>
      </c>
      <c r="BC243" s="34">
        <v>-9857.3333333333303</v>
      </c>
      <c r="BD243" s="34">
        <v>-10116.833333333299</v>
      </c>
      <c r="BE243" s="34">
        <v>-10376.333333333299</v>
      </c>
      <c r="BF243" s="34">
        <v>-10635.833333333299</v>
      </c>
      <c r="BG243" s="34">
        <v>-10895.333333333299</v>
      </c>
      <c r="BH243" s="34">
        <v>-11154.833333333299</v>
      </c>
      <c r="BI243" s="34">
        <v>-11414.333333333299</v>
      </c>
      <c r="BJ243" s="34">
        <v>-11673.833333333299</v>
      </c>
      <c r="BK243" s="34">
        <v>-11933.333333333299</v>
      </c>
      <c r="BL243" s="34">
        <v>-12192.833333333299</v>
      </c>
    </row>
    <row r="244" spans="1:64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  <c r="BA244" s="34">
        <v>519.66666666666697</v>
      </c>
      <c r="BB244" s="34">
        <v>389.16666666666703</v>
      </c>
      <c r="BC244" s="34">
        <v>258.66666666666703</v>
      </c>
      <c r="BD244" s="34">
        <v>128.166666666667</v>
      </c>
      <c r="BE244" s="34">
        <v>-2.3333333333332602</v>
      </c>
      <c r="BF244" s="34">
        <v>-132.833333333333</v>
      </c>
      <c r="BG244" s="34">
        <v>-263.33333333333297</v>
      </c>
      <c r="BH244" s="34">
        <v>-393.83333333333297</v>
      </c>
      <c r="BI244" s="34">
        <v>-524.33333333333303</v>
      </c>
      <c r="BJ244" s="34">
        <v>-654.83333333333303</v>
      </c>
      <c r="BK244" s="34">
        <v>-785.33333333333303</v>
      </c>
      <c r="BL244" s="34">
        <v>-915.83333333333303</v>
      </c>
    </row>
    <row r="245" spans="1:64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  <c r="BA245" s="34">
        <v>5694.3333333333303</v>
      </c>
      <c r="BB245" s="34">
        <v>5640.8333333333303</v>
      </c>
      <c r="BC245" s="34">
        <v>5587.3333333333303</v>
      </c>
      <c r="BD245" s="34">
        <v>5533.8333333333303</v>
      </c>
      <c r="BE245" s="34">
        <v>5480.3333333333303</v>
      </c>
      <c r="BF245" s="34">
        <v>5426.8333333333303</v>
      </c>
      <c r="BG245" s="34">
        <v>5373.3333333333303</v>
      </c>
      <c r="BH245" s="34">
        <v>5319.8333333333303</v>
      </c>
      <c r="BI245" s="34">
        <v>5266.3333333333303</v>
      </c>
      <c r="BJ245" s="34">
        <v>5212.8333333333303</v>
      </c>
      <c r="BK245" s="34">
        <v>5159.3333333333303</v>
      </c>
      <c r="BL245" s="34">
        <v>5105.8333333333303</v>
      </c>
    </row>
    <row r="246" spans="1:64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  <c r="BA246" s="34">
        <v>7238</v>
      </c>
      <c r="BB246" s="34">
        <v>7309</v>
      </c>
      <c r="BC246" s="34">
        <v>7380</v>
      </c>
      <c r="BD246" s="34">
        <v>7451</v>
      </c>
      <c r="BE246" s="34">
        <v>7522</v>
      </c>
      <c r="BF246" s="34">
        <v>7593</v>
      </c>
      <c r="BG246" s="34">
        <v>7664</v>
      </c>
      <c r="BH246" s="34">
        <v>7735</v>
      </c>
      <c r="BI246" s="34">
        <v>7806</v>
      </c>
      <c r="BJ246" s="34">
        <v>7877</v>
      </c>
      <c r="BK246" s="34">
        <v>7948</v>
      </c>
      <c r="BL246" s="34">
        <v>8019</v>
      </c>
    </row>
    <row r="247" spans="1:64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  <c r="BA247" s="34">
        <v>5400</v>
      </c>
      <c r="BB247" s="34">
        <v>5465</v>
      </c>
      <c r="BC247" s="34">
        <v>5530</v>
      </c>
      <c r="BD247" s="34">
        <v>5595</v>
      </c>
      <c r="BE247" s="34">
        <v>5660</v>
      </c>
      <c r="BF247" s="34">
        <v>5725</v>
      </c>
      <c r="BG247" s="34">
        <v>5790</v>
      </c>
      <c r="BH247" s="34">
        <v>5855</v>
      </c>
      <c r="BI247" s="34">
        <v>5920</v>
      </c>
      <c r="BJ247" s="34">
        <v>5985</v>
      </c>
      <c r="BK247" s="34">
        <v>6050</v>
      </c>
      <c r="BL247" s="34">
        <v>6115</v>
      </c>
    </row>
    <row r="248" spans="1:64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  <c r="BA248" s="34">
        <v>18683</v>
      </c>
      <c r="BB248" s="34">
        <v>18896</v>
      </c>
      <c r="BC248" s="34">
        <v>19109</v>
      </c>
      <c r="BD248" s="34">
        <v>19322</v>
      </c>
      <c r="BE248" s="34">
        <v>19535</v>
      </c>
      <c r="BF248" s="34">
        <v>19748</v>
      </c>
      <c r="BG248" s="34">
        <v>19961</v>
      </c>
      <c r="BH248" s="34">
        <v>20174</v>
      </c>
      <c r="BI248" s="34">
        <v>20387</v>
      </c>
      <c r="BJ248" s="34">
        <v>20600</v>
      </c>
      <c r="BK248" s="34">
        <v>20813</v>
      </c>
      <c r="BL248" s="34">
        <v>21026</v>
      </c>
    </row>
    <row r="249" spans="1:64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  <c r="BA249" s="34">
        <v>4959</v>
      </c>
      <c r="BB249" s="34">
        <v>4986</v>
      </c>
      <c r="BC249" s="34">
        <v>5013</v>
      </c>
      <c r="BD249" s="34">
        <v>5040</v>
      </c>
      <c r="BE249" s="34">
        <v>5067</v>
      </c>
      <c r="BF249" s="34">
        <v>5094</v>
      </c>
      <c r="BG249" s="34">
        <v>5121</v>
      </c>
      <c r="BH249" s="34">
        <v>5148</v>
      </c>
      <c r="BI249" s="34">
        <v>5175</v>
      </c>
      <c r="BJ249" s="34">
        <v>5202</v>
      </c>
      <c r="BK249" s="34">
        <v>5229</v>
      </c>
      <c r="BL249" s="34">
        <v>5256</v>
      </c>
    </row>
    <row r="250" spans="1:64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  <c r="BA250" s="34">
        <v>2878.6666666666702</v>
      </c>
      <c r="BB250" s="34">
        <v>2716.1666666666702</v>
      </c>
      <c r="BC250" s="34">
        <v>2553.6666666666702</v>
      </c>
      <c r="BD250" s="34">
        <v>2391.1666666666702</v>
      </c>
      <c r="BE250" s="34">
        <v>2228.6666666666702</v>
      </c>
      <c r="BF250" s="34">
        <v>2066.1666666666702</v>
      </c>
      <c r="BG250" s="34">
        <v>1903.6666666666699</v>
      </c>
      <c r="BH250" s="34">
        <v>1741.1666666666699</v>
      </c>
      <c r="BI250" s="34">
        <v>1578.6666666666699</v>
      </c>
      <c r="BJ250" s="34">
        <v>1416.1666666666699</v>
      </c>
      <c r="BK250" s="34">
        <v>1253.6666666666699</v>
      </c>
      <c r="BL250" s="34">
        <v>1091.1666666666699</v>
      </c>
    </row>
    <row r="251" spans="1:64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  <c r="BA251" s="34">
        <v>-6264</v>
      </c>
      <c r="BB251" s="34">
        <v>-6466</v>
      </c>
      <c r="BC251" s="34">
        <v>-6668</v>
      </c>
      <c r="BD251" s="34">
        <v>-6870</v>
      </c>
      <c r="BE251" s="34">
        <v>-7072</v>
      </c>
      <c r="BF251" s="34">
        <v>-7274</v>
      </c>
      <c r="BG251" s="34">
        <v>-7476</v>
      </c>
      <c r="BH251" s="34">
        <v>-7678</v>
      </c>
      <c r="BI251" s="34">
        <v>-7880</v>
      </c>
      <c r="BJ251" s="34">
        <v>-8082</v>
      </c>
      <c r="BK251" s="34">
        <v>-8284</v>
      </c>
      <c r="BL251" s="34">
        <v>-8486</v>
      </c>
    </row>
    <row r="252" spans="1:64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  <c r="BA252" s="34">
        <v>11472.666666666701</v>
      </c>
      <c r="BB252" s="34">
        <v>11555.166666666701</v>
      </c>
      <c r="BC252" s="34">
        <v>11637.666666666701</v>
      </c>
      <c r="BD252" s="34">
        <v>11720.166666666701</v>
      </c>
      <c r="BE252" s="34">
        <v>11802.666666666701</v>
      </c>
      <c r="BF252" s="34">
        <v>11885.166666666701</v>
      </c>
      <c r="BG252" s="34">
        <v>11967.666666666701</v>
      </c>
      <c r="BH252" s="34">
        <v>12050.166666666701</v>
      </c>
      <c r="BI252" s="34">
        <v>12132.666666666701</v>
      </c>
      <c r="BJ252" s="34">
        <v>12215.166666666701</v>
      </c>
      <c r="BK252" s="34">
        <v>12297.666666666701</v>
      </c>
      <c r="BL252" s="34">
        <v>12380.166666666701</v>
      </c>
    </row>
    <row r="253" spans="1:64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  <c r="BA253" s="34">
        <v>5656</v>
      </c>
      <c r="BB253" s="34">
        <v>5786</v>
      </c>
      <c r="BC253" s="34">
        <v>5916</v>
      </c>
      <c r="BD253" s="34">
        <v>6046</v>
      </c>
      <c r="BE253" s="34">
        <v>6176</v>
      </c>
      <c r="BF253" s="34">
        <v>6306</v>
      </c>
      <c r="BG253" s="34">
        <v>6436</v>
      </c>
      <c r="BH253" s="34">
        <v>6566</v>
      </c>
      <c r="BI253" s="34">
        <v>6696</v>
      </c>
      <c r="BJ253" s="34">
        <v>6826</v>
      </c>
      <c r="BK253" s="34">
        <v>6956</v>
      </c>
      <c r="BL253" s="34">
        <v>7086</v>
      </c>
    </row>
    <row r="254" spans="1:64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  <c r="BA254" s="34">
        <v>-3531.6666666666702</v>
      </c>
      <c r="BB254" s="34">
        <v>-3717.1666666666702</v>
      </c>
      <c r="BC254" s="34">
        <v>-3902.6666666666702</v>
      </c>
      <c r="BD254" s="34">
        <v>-4088.1666666666702</v>
      </c>
      <c r="BE254" s="34">
        <v>-4273.6666666666697</v>
      </c>
      <c r="BF254" s="34">
        <v>-4459.1666666666697</v>
      </c>
      <c r="BG254" s="34">
        <v>-4644.6666666666697</v>
      </c>
      <c r="BH254" s="34">
        <v>-4830.1666666666697</v>
      </c>
      <c r="BI254" s="34">
        <v>-5015.6666666666697</v>
      </c>
      <c r="BJ254" s="34">
        <v>-5201.1666666666697</v>
      </c>
      <c r="BK254" s="34">
        <v>-5386.6666666666697</v>
      </c>
      <c r="BL254" s="34">
        <v>-5572.1666666666697</v>
      </c>
    </row>
    <row r="255" spans="1:64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  <c r="BA255" s="34">
        <v>-2196</v>
      </c>
      <c r="BB255" s="34">
        <v>-2351</v>
      </c>
      <c r="BC255" s="34">
        <v>-2506</v>
      </c>
      <c r="BD255" s="34">
        <v>-2661</v>
      </c>
      <c r="BE255" s="34">
        <v>-2816</v>
      </c>
      <c r="BF255" s="34">
        <v>-2971</v>
      </c>
      <c r="BG255" s="34">
        <v>-3126</v>
      </c>
      <c r="BH255" s="34">
        <v>-3281</v>
      </c>
      <c r="BI255" s="34">
        <v>-3436</v>
      </c>
      <c r="BJ255" s="34">
        <v>-3591</v>
      </c>
      <c r="BK255" s="34">
        <v>-3746</v>
      </c>
      <c r="BL255" s="34">
        <v>-3901</v>
      </c>
    </row>
    <row r="256" spans="1:64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  <c r="BA256" s="34">
        <v>1591.3333333333301</v>
      </c>
      <c r="BB256" s="34">
        <v>1366.8333333333301</v>
      </c>
      <c r="BC256" s="34">
        <v>1142.3333333333301</v>
      </c>
      <c r="BD256" s="34">
        <v>917.83333333333303</v>
      </c>
      <c r="BE256" s="34">
        <v>693.33333333333303</v>
      </c>
      <c r="BF256" s="34">
        <v>468.83333333333297</v>
      </c>
      <c r="BG256" s="34">
        <v>244.333333333333</v>
      </c>
      <c r="BH256" s="34">
        <v>19.833333333333002</v>
      </c>
      <c r="BI256" s="34">
        <v>-204.666666666667</v>
      </c>
      <c r="BJ256" s="34">
        <v>-429.16666666666703</v>
      </c>
      <c r="BK256" s="34">
        <v>-653.66666666666697</v>
      </c>
      <c r="BL256" s="34">
        <v>-878.16666666666697</v>
      </c>
    </row>
    <row r="257" spans="1:64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  <c r="BA257" s="34">
        <v>12098.666666666701</v>
      </c>
      <c r="BB257" s="34">
        <v>12173.166666666701</v>
      </c>
      <c r="BC257" s="34">
        <v>12247.666666666701</v>
      </c>
      <c r="BD257" s="34">
        <v>12322.166666666701</v>
      </c>
      <c r="BE257" s="34">
        <v>12396.666666666701</v>
      </c>
      <c r="BF257" s="34">
        <v>12471.166666666701</v>
      </c>
      <c r="BG257" s="34">
        <v>12545.666666666701</v>
      </c>
      <c r="BH257" s="34">
        <v>12620.166666666701</v>
      </c>
      <c r="BI257" s="34">
        <v>12694.666666666701</v>
      </c>
      <c r="BJ257" s="34">
        <v>12769.166666666701</v>
      </c>
      <c r="BK257" s="34">
        <v>12843.666666666701</v>
      </c>
      <c r="BL257" s="34">
        <v>12918.166666666701</v>
      </c>
    </row>
    <row r="258" spans="1:64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  <c r="BA258" s="34">
        <v>6309.3333333333303</v>
      </c>
      <c r="BB258" s="34">
        <v>6345.8333333333303</v>
      </c>
      <c r="BC258" s="34">
        <v>6382.3333333333303</v>
      </c>
      <c r="BD258" s="34">
        <v>6418.8333333333303</v>
      </c>
      <c r="BE258" s="34">
        <v>6455.3333333333303</v>
      </c>
      <c r="BF258" s="34">
        <v>6491.8333333333303</v>
      </c>
      <c r="BG258" s="34">
        <v>6528.3333333333303</v>
      </c>
      <c r="BH258" s="34">
        <v>6564.8333333333303</v>
      </c>
      <c r="BI258" s="34">
        <v>6601.3333333333303</v>
      </c>
      <c r="BJ258" s="34">
        <v>6637.8333333333303</v>
      </c>
      <c r="BK258" s="34">
        <v>6674.3333333333303</v>
      </c>
      <c r="BL258" s="34">
        <v>6710.8333333333303</v>
      </c>
    </row>
    <row r="259" spans="1:64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  <c r="BA259" s="34">
        <v>4755.3333333333303</v>
      </c>
      <c r="BB259" s="34">
        <v>4854.8333333333303</v>
      </c>
      <c r="BC259" s="34">
        <v>4954.3333333333303</v>
      </c>
      <c r="BD259" s="34">
        <v>5053.8333333333303</v>
      </c>
      <c r="BE259" s="34">
        <v>5153.3333333333303</v>
      </c>
      <c r="BF259" s="34">
        <v>5252.8333333333303</v>
      </c>
      <c r="BG259" s="34">
        <v>5352.3333333333303</v>
      </c>
      <c r="BH259" s="34">
        <v>5451.8333333333303</v>
      </c>
      <c r="BI259" s="34">
        <v>5551.3333333333303</v>
      </c>
      <c r="BJ259" s="34">
        <v>5650.8333333333303</v>
      </c>
      <c r="BK259" s="34">
        <v>5750.3333333333303</v>
      </c>
      <c r="BL259" s="34">
        <v>5849.8333333333303</v>
      </c>
    </row>
    <row r="260" spans="1:64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  <c r="BA260" s="34">
        <v>152750</v>
      </c>
      <c r="BB260" s="34">
        <v>152750</v>
      </c>
      <c r="BC260" s="34">
        <v>152750</v>
      </c>
      <c r="BD260" s="34">
        <v>152750</v>
      </c>
      <c r="BE260" s="34">
        <v>152750</v>
      </c>
      <c r="BF260" s="34">
        <v>152750</v>
      </c>
      <c r="BG260" s="34">
        <v>152750</v>
      </c>
      <c r="BH260" s="34">
        <v>152750</v>
      </c>
      <c r="BI260" s="34">
        <v>152750</v>
      </c>
      <c r="BJ260" s="34">
        <v>152750</v>
      </c>
      <c r="BK260" s="34">
        <v>152750</v>
      </c>
      <c r="BL260" s="34">
        <v>152750</v>
      </c>
    </row>
    <row r="261" spans="1:64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  <c r="BA261" s="34">
        <v>-4629</v>
      </c>
      <c r="BB261" s="34">
        <v>-4936</v>
      </c>
      <c r="BC261" s="34">
        <v>-5243</v>
      </c>
      <c r="BD261" s="34">
        <v>-5550</v>
      </c>
      <c r="BE261" s="34">
        <v>-5857</v>
      </c>
      <c r="BF261" s="34">
        <v>-6164</v>
      </c>
      <c r="BG261" s="34">
        <v>-6471</v>
      </c>
      <c r="BH261" s="34">
        <v>-6778</v>
      </c>
      <c r="BI261" s="34">
        <v>-7085</v>
      </c>
      <c r="BJ261" s="34">
        <v>-7392</v>
      </c>
      <c r="BK261" s="34">
        <v>-7699</v>
      </c>
      <c r="BL261" s="34">
        <v>-8006</v>
      </c>
    </row>
    <row r="262" spans="1:64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  <c r="BA262" s="34">
        <v>4657</v>
      </c>
      <c r="BB262" s="34">
        <v>4562</v>
      </c>
      <c r="BC262" s="34">
        <v>4467</v>
      </c>
      <c r="BD262" s="34">
        <v>4372</v>
      </c>
      <c r="BE262" s="34">
        <v>4277</v>
      </c>
      <c r="BF262" s="34">
        <v>4182</v>
      </c>
      <c r="BG262" s="34">
        <v>4087</v>
      </c>
      <c r="BH262" s="34">
        <v>3992</v>
      </c>
      <c r="BI262" s="34">
        <v>3897</v>
      </c>
      <c r="BJ262" s="34">
        <v>3802</v>
      </c>
      <c r="BK262" s="34">
        <v>3707</v>
      </c>
      <c r="BL262" s="34">
        <v>3612</v>
      </c>
    </row>
    <row r="263" spans="1:64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  <c r="BA263" s="34">
        <v>12161.666666666701</v>
      </c>
      <c r="BB263" s="34">
        <v>12274.166666666701</v>
      </c>
      <c r="BC263" s="34">
        <v>12386.666666666701</v>
      </c>
      <c r="BD263" s="34">
        <v>12499.166666666701</v>
      </c>
      <c r="BE263" s="34">
        <v>12611.666666666701</v>
      </c>
      <c r="BF263" s="34">
        <v>12724.166666666701</v>
      </c>
      <c r="BG263" s="34">
        <v>12836.666666666701</v>
      </c>
      <c r="BH263" s="34">
        <v>12949.166666666701</v>
      </c>
      <c r="BI263" s="34">
        <v>13061.666666666701</v>
      </c>
      <c r="BJ263" s="34">
        <v>13174.166666666701</v>
      </c>
      <c r="BK263" s="34">
        <v>13286.666666666701</v>
      </c>
      <c r="BL263" s="34">
        <v>13399.166666666701</v>
      </c>
    </row>
    <row r="264" spans="1:64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  <c r="BA264" s="34">
        <v>5411</v>
      </c>
      <c r="BB264" s="34">
        <v>5387</v>
      </c>
      <c r="BC264" s="34">
        <v>5363</v>
      </c>
      <c r="BD264" s="34">
        <v>5339</v>
      </c>
      <c r="BE264" s="34">
        <v>5315</v>
      </c>
      <c r="BF264" s="34">
        <v>5291</v>
      </c>
      <c r="BG264" s="34">
        <v>5267</v>
      </c>
      <c r="BH264" s="34">
        <v>5243</v>
      </c>
      <c r="BI264" s="34">
        <v>5219</v>
      </c>
      <c r="BJ264" s="34">
        <v>5195</v>
      </c>
      <c r="BK264" s="34">
        <v>5171</v>
      </c>
      <c r="BL264" s="34">
        <v>5147</v>
      </c>
    </row>
    <row r="265" spans="1:64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  <c r="BA265" s="34">
        <v>10517</v>
      </c>
      <c r="BB265" s="34">
        <v>10551</v>
      </c>
      <c r="BC265" s="34">
        <v>10585</v>
      </c>
      <c r="BD265" s="34">
        <v>10619</v>
      </c>
      <c r="BE265" s="34">
        <v>10653</v>
      </c>
      <c r="BF265" s="34">
        <v>10687</v>
      </c>
      <c r="BG265" s="34">
        <v>10721</v>
      </c>
      <c r="BH265" s="34">
        <v>10755</v>
      </c>
      <c r="BI265" s="34">
        <v>10789</v>
      </c>
      <c r="BJ265" s="34">
        <v>10823</v>
      </c>
      <c r="BK265" s="34">
        <v>10857</v>
      </c>
      <c r="BL265" s="34">
        <v>10891</v>
      </c>
    </row>
    <row r="266" spans="1:64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  <c r="BA266" s="34">
        <v>18784</v>
      </c>
      <c r="BB266" s="34">
        <v>19001</v>
      </c>
      <c r="BC266" s="34">
        <v>19218</v>
      </c>
      <c r="BD266" s="34">
        <v>19435</v>
      </c>
      <c r="BE266" s="34">
        <v>19652</v>
      </c>
      <c r="BF266" s="34">
        <v>19869</v>
      </c>
      <c r="BG266" s="34">
        <v>20086</v>
      </c>
      <c r="BH266" s="34">
        <v>20303</v>
      </c>
      <c r="BI266" s="34">
        <v>20520</v>
      </c>
      <c r="BJ266" s="34">
        <v>20737</v>
      </c>
      <c r="BK266" s="34">
        <v>20954</v>
      </c>
      <c r="BL266" s="34">
        <v>21171</v>
      </c>
    </row>
    <row r="267" spans="1:64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  <c r="BA267" s="34">
        <v>19987.333333333299</v>
      </c>
      <c r="BB267" s="34">
        <v>20105.833333333299</v>
      </c>
      <c r="BC267" s="34">
        <v>20224.333333333299</v>
      </c>
      <c r="BD267" s="34">
        <v>20342.833333333299</v>
      </c>
      <c r="BE267" s="34">
        <v>20461.333333333299</v>
      </c>
      <c r="BF267" s="34">
        <v>20579.833333333299</v>
      </c>
      <c r="BG267" s="34">
        <v>20698.333333333299</v>
      </c>
      <c r="BH267" s="34">
        <v>20816.833333333299</v>
      </c>
      <c r="BI267" s="34">
        <v>20935.333333333299</v>
      </c>
      <c r="BJ267" s="34">
        <v>21053.833333333299</v>
      </c>
      <c r="BK267" s="34">
        <v>21172.333333333299</v>
      </c>
      <c r="BL267" s="34">
        <v>21290.833333333299</v>
      </c>
    </row>
    <row r="268" spans="1:64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  <c r="BA268" s="34">
        <v>7201</v>
      </c>
      <c r="BB268" s="34">
        <v>7210</v>
      </c>
      <c r="BC268" s="34">
        <v>7219</v>
      </c>
      <c r="BD268" s="34">
        <v>7228</v>
      </c>
      <c r="BE268" s="34">
        <v>7237</v>
      </c>
      <c r="BF268" s="34">
        <v>7246</v>
      </c>
      <c r="BG268" s="34">
        <v>7255</v>
      </c>
      <c r="BH268" s="34">
        <v>7264</v>
      </c>
      <c r="BI268" s="34">
        <v>7273</v>
      </c>
      <c r="BJ268" s="34">
        <v>7282</v>
      </c>
      <c r="BK268" s="34">
        <v>7291</v>
      </c>
      <c r="BL268" s="34">
        <v>7300</v>
      </c>
    </row>
    <row r="269" spans="1:64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  <c r="BA269" s="34">
        <v>5165.6666666666697</v>
      </c>
      <c r="BB269" s="34">
        <v>5285.1666666666697</v>
      </c>
      <c r="BC269" s="34">
        <v>5404.6666666666697</v>
      </c>
      <c r="BD269" s="34">
        <v>5524.1666666666697</v>
      </c>
      <c r="BE269" s="34">
        <v>5643.6666666666697</v>
      </c>
      <c r="BF269" s="34">
        <v>5763.1666666666697</v>
      </c>
      <c r="BG269" s="34">
        <v>5882.6666666666697</v>
      </c>
      <c r="BH269" s="34">
        <v>6002.1666666666697</v>
      </c>
      <c r="BI269" s="34">
        <v>6121.6666666666697</v>
      </c>
      <c r="BJ269" s="34">
        <v>6241.1666666666697</v>
      </c>
      <c r="BK269" s="34">
        <v>6360.6666666666697</v>
      </c>
      <c r="BL269" s="34">
        <v>6480.1666666666697</v>
      </c>
    </row>
    <row r="270" spans="1:64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  <c r="BA270" s="34">
        <v>16510.333333333299</v>
      </c>
      <c r="BB270" s="34">
        <v>16627.833333333299</v>
      </c>
      <c r="BC270" s="34">
        <v>16745.333333333299</v>
      </c>
      <c r="BD270" s="34">
        <v>16862.833333333299</v>
      </c>
      <c r="BE270" s="34">
        <v>16980.333333333299</v>
      </c>
      <c r="BF270" s="34">
        <v>17097.833333333299</v>
      </c>
      <c r="BG270" s="34">
        <v>17215.333333333299</v>
      </c>
      <c r="BH270" s="34">
        <v>17332.833333333299</v>
      </c>
      <c r="BI270" s="34">
        <v>17450.333333333299</v>
      </c>
      <c r="BJ270" s="34">
        <v>17567.833333333299</v>
      </c>
      <c r="BK270" s="34">
        <v>17685.333333333299</v>
      </c>
      <c r="BL270" s="34">
        <v>17802.833333333299</v>
      </c>
    </row>
    <row r="271" spans="1:64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  <c r="BA271" s="34">
        <v>13972.666666666701</v>
      </c>
      <c r="BB271" s="34">
        <v>14173.166666666701</v>
      </c>
      <c r="BC271" s="34">
        <v>14373.666666666701</v>
      </c>
      <c r="BD271" s="34">
        <v>14574.166666666701</v>
      </c>
      <c r="BE271" s="34">
        <v>14774.666666666701</v>
      </c>
      <c r="BF271" s="34">
        <v>14975.166666666701</v>
      </c>
      <c r="BG271" s="34">
        <v>15175.666666666701</v>
      </c>
      <c r="BH271" s="34">
        <v>15376.166666666701</v>
      </c>
      <c r="BI271" s="34">
        <v>15576.666666666701</v>
      </c>
      <c r="BJ271" s="34">
        <v>15777.166666666701</v>
      </c>
      <c r="BK271" s="34">
        <v>15977.666666666701</v>
      </c>
      <c r="BL271" s="34">
        <v>16178.166666666701</v>
      </c>
    </row>
    <row r="272" spans="1:64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  <c r="BA272" s="34">
        <v>20897.666666666701</v>
      </c>
      <c r="BB272" s="34">
        <v>21185.166666666701</v>
      </c>
      <c r="BC272" s="34">
        <v>21472.666666666701</v>
      </c>
      <c r="BD272" s="34">
        <v>21760.166666666701</v>
      </c>
      <c r="BE272" s="34">
        <v>22047.666666666701</v>
      </c>
      <c r="BF272" s="34">
        <v>22335.166666666701</v>
      </c>
      <c r="BG272" s="34">
        <v>22622.666666666701</v>
      </c>
      <c r="BH272" s="34">
        <v>22910.166666666701</v>
      </c>
      <c r="BI272" s="34">
        <v>23197.666666666701</v>
      </c>
      <c r="BJ272" s="34">
        <v>23485.166666666701</v>
      </c>
      <c r="BK272" s="34">
        <v>23772.666666666701</v>
      </c>
      <c r="BL272" s="34">
        <v>24060.166666666701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  <c r="BA273" s="34">
        <v>16441</v>
      </c>
      <c r="BB273" s="34">
        <v>16631</v>
      </c>
      <c r="BC273" s="34">
        <v>16821</v>
      </c>
      <c r="BD273" s="34">
        <v>17011</v>
      </c>
      <c r="BE273" s="34">
        <v>17201</v>
      </c>
      <c r="BF273" s="34">
        <v>17391</v>
      </c>
      <c r="BG273" s="34">
        <v>17581</v>
      </c>
      <c r="BH273" s="34">
        <v>17771</v>
      </c>
      <c r="BI273" s="34">
        <v>17961</v>
      </c>
      <c r="BJ273" s="34">
        <v>18151</v>
      </c>
      <c r="BK273" s="34">
        <v>18341</v>
      </c>
      <c r="BL273" s="34">
        <v>18531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  <c r="BA274" s="34">
        <v>12703</v>
      </c>
      <c r="BB274" s="34">
        <v>12907</v>
      </c>
      <c r="BC274" s="34">
        <v>13111</v>
      </c>
      <c r="BD274" s="34">
        <v>13315</v>
      </c>
      <c r="BE274" s="34">
        <v>13519</v>
      </c>
      <c r="BF274" s="34">
        <v>13723</v>
      </c>
      <c r="BG274" s="34">
        <v>13927</v>
      </c>
      <c r="BH274" s="34">
        <v>14131</v>
      </c>
      <c r="BI274" s="34">
        <v>14335</v>
      </c>
      <c r="BJ274" s="34">
        <v>14539</v>
      </c>
      <c r="BK274" s="34">
        <v>14743</v>
      </c>
      <c r="BL274" s="34">
        <v>14947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  <c r="BA275" s="34">
        <v>6418</v>
      </c>
      <c r="BB275" s="34">
        <v>6375</v>
      </c>
      <c r="BC275" s="34">
        <v>6332</v>
      </c>
      <c r="BD275" s="34">
        <v>6289</v>
      </c>
      <c r="BE275" s="34">
        <v>6246</v>
      </c>
      <c r="BF275" s="34">
        <v>6203</v>
      </c>
      <c r="BG275" s="34">
        <v>6160</v>
      </c>
      <c r="BH275" s="34">
        <v>6117</v>
      </c>
      <c r="BI275" s="34">
        <v>6074</v>
      </c>
      <c r="BJ275" s="34">
        <v>6031</v>
      </c>
      <c r="BK275" s="34">
        <v>5988</v>
      </c>
      <c r="BL275" s="34">
        <v>5945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  <c r="BA276" s="34">
        <v>1632.3333333333301</v>
      </c>
      <c r="BB276" s="34">
        <v>1626.8333333333301</v>
      </c>
      <c r="BC276" s="34">
        <v>1621.3333333333301</v>
      </c>
      <c r="BD276" s="34">
        <v>1615.8333333333301</v>
      </c>
      <c r="BE276" s="34">
        <v>1610.3333333333301</v>
      </c>
      <c r="BF276" s="34">
        <v>1604.8333333333301</v>
      </c>
      <c r="BG276" s="34">
        <v>1599.3333333333301</v>
      </c>
      <c r="BH276" s="34">
        <v>1593.8333333333301</v>
      </c>
      <c r="BI276" s="34">
        <v>1588.3333333333301</v>
      </c>
      <c r="BJ276" s="34">
        <v>1582.8333333333301</v>
      </c>
      <c r="BK276" s="34">
        <v>1577.3333333333301</v>
      </c>
      <c r="BL276" s="34">
        <v>1571.8333333333301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  <c r="BA277" s="34">
        <v>-425</v>
      </c>
      <c r="BB277" s="34">
        <v>-465</v>
      </c>
      <c r="BC277" s="34">
        <v>-505</v>
      </c>
      <c r="BD277" s="34">
        <v>-545</v>
      </c>
      <c r="BE277" s="34">
        <v>-585</v>
      </c>
      <c r="BF277" s="34">
        <v>-625</v>
      </c>
      <c r="BG277" s="34">
        <v>-665</v>
      </c>
      <c r="BH277" s="34">
        <v>-705</v>
      </c>
      <c r="BI277" s="34">
        <v>-745</v>
      </c>
      <c r="BJ277" s="34">
        <v>-785</v>
      </c>
      <c r="BK277" s="34">
        <v>-825</v>
      </c>
      <c r="BL277" s="34">
        <v>-865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  <c r="BA278" s="39">
        <v>4756</v>
      </c>
      <c r="BB278" s="39">
        <v>4579</v>
      </c>
      <c r="BC278" s="39">
        <v>4402</v>
      </c>
      <c r="BD278" s="39">
        <v>4225</v>
      </c>
      <c r="BE278" s="39">
        <v>4048</v>
      </c>
      <c r="BF278" s="39">
        <v>3871</v>
      </c>
      <c r="BG278" s="39">
        <v>3694</v>
      </c>
      <c r="BH278" s="39">
        <v>3517</v>
      </c>
      <c r="BI278" s="39">
        <v>3340</v>
      </c>
      <c r="BJ278" s="39">
        <v>3163</v>
      </c>
      <c r="BK278" s="39">
        <v>2986</v>
      </c>
      <c r="BL278" s="39">
        <v>2809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AZ279" si="42">SUBTOTAL(9,E130:E278)</f>
        <v>1063764</v>
      </c>
      <c r="F279" s="43">
        <f t="shared" si="42"/>
        <v>1060169</v>
      </c>
      <c r="G279" s="43">
        <f t="shared" si="42"/>
        <v>1062204</v>
      </c>
      <c r="H279" s="43">
        <f t="shared" si="42"/>
        <v>1054186</v>
      </c>
      <c r="I279" s="43">
        <f t="shared" si="42"/>
        <v>1056639</v>
      </c>
      <c r="J279" s="43">
        <f t="shared" si="42"/>
        <v>1076577</v>
      </c>
      <c r="K279" s="43">
        <f t="shared" si="42"/>
        <v>1067594</v>
      </c>
      <c r="L279" s="43">
        <f t="shared" si="42"/>
        <v>1074720</v>
      </c>
      <c r="M279" s="43">
        <f t="shared" si="42"/>
        <v>1072938</v>
      </c>
      <c r="N279" s="43">
        <f t="shared" si="42"/>
        <v>1068597</v>
      </c>
      <c r="O279" s="43">
        <f t="shared" si="42"/>
        <v>1089594</v>
      </c>
      <c r="P279" s="43">
        <f t="shared" si="42"/>
        <v>1099327</v>
      </c>
      <c r="Q279" s="43">
        <f t="shared" si="42"/>
        <v>1107453</v>
      </c>
      <c r="R279" s="43">
        <f t="shared" si="42"/>
        <v>1104043</v>
      </c>
      <c r="S279" s="43">
        <f t="shared" si="42"/>
        <v>1124340</v>
      </c>
      <c r="T279" s="43">
        <f t="shared" si="42"/>
        <v>1112611</v>
      </c>
      <c r="U279" s="43">
        <f t="shared" si="42"/>
        <v>1119316</v>
      </c>
      <c r="V279" s="43">
        <f t="shared" si="42"/>
        <v>1119540</v>
      </c>
      <c r="W279" s="43">
        <f t="shared" si="42"/>
        <v>1125144</v>
      </c>
      <c r="X279" s="43">
        <f t="shared" si="42"/>
        <v>1119007</v>
      </c>
      <c r="Y279" s="43">
        <f t="shared" si="42"/>
        <v>1114453</v>
      </c>
      <c r="Z279" s="43">
        <f t="shared" si="42"/>
        <v>1103125</v>
      </c>
      <c r="AA279" s="43">
        <f t="shared" si="42"/>
        <v>1103391</v>
      </c>
      <c r="AB279" s="43">
        <f t="shared" si="42"/>
        <v>1110035</v>
      </c>
      <c r="AC279" s="43">
        <f t="shared" si="42"/>
        <v>1111030</v>
      </c>
      <c r="AD279" s="43">
        <f t="shared" si="42"/>
        <v>1121042</v>
      </c>
      <c r="AE279" s="43">
        <f t="shared" si="42"/>
        <v>1126652</v>
      </c>
      <c r="AF279" s="43">
        <f t="shared" si="42"/>
        <v>1121534</v>
      </c>
      <c r="AG279" s="43">
        <f t="shared" si="42"/>
        <v>1136467</v>
      </c>
      <c r="AH279" s="43">
        <f t="shared" si="42"/>
        <v>1124678</v>
      </c>
      <c r="AI279" s="43">
        <f t="shared" si="42"/>
        <v>1117245</v>
      </c>
      <c r="AJ279" s="43">
        <f t="shared" si="42"/>
        <v>1124259</v>
      </c>
      <c r="AK279" s="43">
        <f t="shared" si="42"/>
        <v>1125207</v>
      </c>
      <c r="AL279" s="43">
        <f t="shared" si="42"/>
        <v>1109234</v>
      </c>
      <c r="AM279" s="43">
        <f t="shared" si="42"/>
        <v>1102059</v>
      </c>
      <c r="AN279" s="43">
        <f t="shared" si="42"/>
        <v>1136862</v>
      </c>
      <c r="AO279" s="43">
        <f t="shared" si="42"/>
        <v>1138617</v>
      </c>
      <c r="AP279" s="43">
        <f t="shared" si="42"/>
        <v>1140380</v>
      </c>
      <c r="AQ279" s="43">
        <f t="shared" si="42"/>
        <v>1142136</v>
      </c>
      <c r="AR279" s="43">
        <f t="shared" si="42"/>
        <v>1143892</v>
      </c>
      <c r="AS279" s="43">
        <f t="shared" si="42"/>
        <v>1145649</v>
      </c>
      <c r="AT279" s="43">
        <f t="shared" si="42"/>
        <v>1147399</v>
      </c>
      <c r="AU279" s="43">
        <f t="shared" si="42"/>
        <v>1149153</v>
      </c>
      <c r="AV279" s="43">
        <f t="shared" si="42"/>
        <v>1150915</v>
      </c>
      <c r="AW279" s="43">
        <f t="shared" si="42"/>
        <v>1152672</v>
      </c>
      <c r="AX279" s="43">
        <f t="shared" si="42"/>
        <v>1154421</v>
      </c>
      <c r="AY279" s="43">
        <f t="shared" si="42"/>
        <v>1156181</v>
      </c>
      <c r="AZ279" s="43">
        <f t="shared" si="42"/>
        <v>1157936</v>
      </c>
      <c r="BA279" s="43">
        <f t="shared" ref="BA279:BL279" si="43">SUBTOTAL(9,BA130:BA278)</f>
        <v>1159694.333333334</v>
      </c>
      <c r="BB279" s="43">
        <f t="shared" si="43"/>
        <v>1161451.833333334</v>
      </c>
      <c r="BC279" s="43">
        <f t="shared" si="43"/>
        <v>1163209.333333334</v>
      </c>
      <c r="BD279" s="43">
        <f t="shared" si="43"/>
        <v>1164966.833333334</v>
      </c>
      <c r="BE279" s="43">
        <f t="shared" si="43"/>
        <v>1166724.333333334</v>
      </c>
      <c r="BF279" s="43">
        <f t="shared" si="43"/>
        <v>1168481.833333334</v>
      </c>
      <c r="BG279" s="43">
        <f t="shared" si="43"/>
        <v>1170239.333333334</v>
      </c>
      <c r="BH279" s="43">
        <f t="shared" si="43"/>
        <v>1171996.8333333342</v>
      </c>
      <c r="BI279" s="43">
        <f t="shared" si="43"/>
        <v>1173754.3333333342</v>
      </c>
      <c r="BJ279" s="43">
        <f t="shared" si="43"/>
        <v>1175511.8333333342</v>
      </c>
      <c r="BK279" s="43">
        <f t="shared" si="43"/>
        <v>1177269.3333333342</v>
      </c>
      <c r="BL279" s="43">
        <f t="shared" si="43"/>
        <v>1179026.8333333342</v>
      </c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AZ280" si="44">SUBTOTAL(9,E2:E278)</f>
        <v>-44693</v>
      </c>
      <c r="F280" s="43">
        <f t="shared" si="44"/>
        <v>-53349</v>
      </c>
      <c r="G280" s="43">
        <f t="shared" si="44"/>
        <v>-59799</v>
      </c>
      <c r="H280" s="43">
        <f t="shared" si="44"/>
        <v>-71904</v>
      </c>
      <c r="I280" s="43">
        <f t="shared" si="44"/>
        <v>-48950</v>
      </c>
      <c r="J280" s="43">
        <f t="shared" si="44"/>
        <v>-18657</v>
      </c>
      <c r="K280" s="43">
        <f t="shared" si="44"/>
        <v>-13493</v>
      </c>
      <c r="L280" s="43">
        <f t="shared" si="44"/>
        <v>-22606</v>
      </c>
      <c r="M280" s="43">
        <f t="shared" si="44"/>
        <v>-29260</v>
      </c>
      <c r="N280" s="43">
        <f t="shared" si="44"/>
        <v>-58554</v>
      </c>
      <c r="O280" s="43">
        <f t="shared" si="44"/>
        <v>-31391</v>
      </c>
      <c r="P280" s="43">
        <f t="shared" si="44"/>
        <v>-21077</v>
      </c>
      <c r="Q280" s="43">
        <f t="shared" si="44"/>
        <v>-4697</v>
      </c>
      <c r="R280" s="43">
        <f t="shared" si="44"/>
        <v>-19538</v>
      </c>
      <c r="S280" s="43">
        <f t="shared" si="44"/>
        <v>-39010</v>
      </c>
      <c r="T280" s="43">
        <f t="shared" si="44"/>
        <v>-45176</v>
      </c>
      <c r="U280" s="43">
        <f t="shared" si="44"/>
        <v>-40020</v>
      </c>
      <c r="V280" s="43">
        <f t="shared" si="44"/>
        <v>-44885</v>
      </c>
      <c r="W280" s="43">
        <f t="shared" si="44"/>
        <v>-65593</v>
      </c>
      <c r="X280" s="43">
        <f t="shared" si="44"/>
        <v>-53104</v>
      </c>
      <c r="Y280" s="43">
        <f t="shared" si="44"/>
        <v>-78056</v>
      </c>
      <c r="Z280" s="43">
        <f t="shared" si="44"/>
        <v>-86956</v>
      </c>
      <c r="AA280" s="43">
        <f t="shared" si="44"/>
        <v>-68822</v>
      </c>
      <c r="AB280" s="43">
        <f t="shared" si="44"/>
        <v>-55164</v>
      </c>
      <c r="AC280" s="43">
        <f t="shared" si="44"/>
        <v>-32117</v>
      </c>
      <c r="AD280" s="43">
        <f t="shared" si="44"/>
        <v>-22337</v>
      </c>
      <c r="AE280" s="43">
        <f t="shared" si="44"/>
        <v>-35602</v>
      </c>
      <c r="AF280" s="43">
        <f t="shared" si="44"/>
        <v>-20340</v>
      </c>
      <c r="AG280" s="43">
        <f t="shared" si="44"/>
        <v>-5341</v>
      </c>
      <c r="AH280" s="43">
        <f t="shared" si="44"/>
        <v>-27275</v>
      </c>
      <c r="AI280" s="43">
        <f t="shared" si="44"/>
        <v>-31312</v>
      </c>
      <c r="AJ280" s="43">
        <f t="shared" si="44"/>
        <v>-47893</v>
      </c>
      <c r="AK280" s="43">
        <f t="shared" si="44"/>
        <v>-81005</v>
      </c>
      <c r="AL280" s="43">
        <f t="shared" si="44"/>
        <v>-83206</v>
      </c>
      <c r="AM280" s="43">
        <f t="shared" si="44"/>
        <v>-65202</v>
      </c>
      <c r="AN280" s="43">
        <f t="shared" si="44"/>
        <v>-49561</v>
      </c>
      <c r="AO280" s="43">
        <f t="shared" si="44"/>
        <v>74606.150490195956</v>
      </c>
      <c r="AP280" s="43">
        <f t="shared" si="44"/>
        <v>-49242</v>
      </c>
      <c r="AQ280" s="43">
        <f t="shared" si="44"/>
        <v>-110095.63535294123</v>
      </c>
      <c r="AR280" s="43">
        <f t="shared" si="44"/>
        <v>-50958</v>
      </c>
      <c r="AS280" s="43">
        <f t="shared" si="44"/>
        <v>-54807.42119607795</v>
      </c>
      <c r="AT280" s="43">
        <f t="shared" si="44"/>
        <v>-52669</v>
      </c>
      <c r="AU280" s="43">
        <f t="shared" si="44"/>
        <v>-86521.207039216068</v>
      </c>
      <c r="AV280" s="43">
        <f t="shared" si="44"/>
        <v>1023</v>
      </c>
      <c r="AW280" s="43">
        <f t="shared" si="44"/>
        <v>-32891</v>
      </c>
      <c r="AX280" s="43">
        <f t="shared" si="44"/>
        <v>-10488</v>
      </c>
      <c r="AY280" s="43">
        <f t="shared" si="44"/>
        <v>7363</v>
      </c>
      <c r="AZ280" s="43">
        <f t="shared" si="44"/>
        <v>-81799</v>
      </c>
      <c r="BA280" s="43">
        <f t="shared" ref="BA280:BL280" si="45">SUBTOTAL(9,BA2:BA278)</f>
        <v>-13947.666666665056</v>
      </c>
      <c r="BB280" s="43">
        <f t="shared" si="45"/>
        <v>3896.3333333350038</v>
      </c>
      <c r="BC280" s="43">
        <f t="shared" si="45"/>
        <v>-85258.666666665667</v>
      </c>
      <c r="BD280" s="43">
        <f t="shared" si="45"/>
        <v>-17409.666666664823</v>
      </c>
      <c r="BE280" s="43">
        <f t="shared" si="45"/>
        <v>434.33333333500377</v>
      </c>
      <c r="BF280" s="43">
        <f t="shared" si="45"/>
        <v>-88720.666666665667</v>
      </c>
      <c r="BG280" s="43">
        <f t="shared" si="45"/>
        <v>-20871.666666664692</v>
      </c>
      <c r="BH280" s="43">
        <f t="shared" si="45"/>
        <v>-3027.6666666649962</v>
      </c>
      <c r="BI280" s="43">
        <f t="shared" si="45"/>
        <v>-92182.666666665566</v>
      </c>
      <c r="BJ280" s="43">
        <f t="shared" si="45"/>
        <v>-24333.666666664576</v>
      </c>
      <c r="BK280" s="43">
        <f t="shared" si="45"/>
        <v>-6489.6666666648798</v>
      </c>
      <c r="BL280" s="43">
        <f t="shared" si="45"/>
        <v>-95644.666666665391</v>
      </c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</sheetData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0"/>
  <sheetViews>
    <sheetView topLeftCell="BK1" zoomScale="85" zoomScaleNormal="85" workbookViewId="0">
      <selection activeCell="BN2" sqref="BN2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77" width="14.5703125" style="48" customWidth="1"/>
    <col min="78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29">
        <v>43131</v>
      </c>
      <c r="BB1" s="29">
        <v>43159</v>
      </c>
      <c r="BC1" s="29">
        <v>43190</v>
      </c>
      <c r="BD1" s="29">
        <v>43220</v>
      </c>
      <c r="BE1" s="29">
        <v>43251</v>
      </c>
      <c r="BF1" s="29">
        <v>43281</v>
      </c>
      <c r="BG1" s="29">
        <v>43312</v>
      </c>
      <c r="BH1" s="29">
        <v>43343</v>
      </c>
      <c r="BI1" s="29">
        <v>43373</v>
      </c>
      <c r="BJ1" s="29">
        <v>43404</v>
      </c>
      <c r="BK1" s="29">
        <v>43434</v>
      </c>
      <c r="BL1" s="29">
        <v>43465</v>
      </c>
      <c r="BM1" s="55" t="s">
        <v>645</v>
      </c>
      <c r="BN1" s="88">
        <v>43131</v>
      </c>
      <c r="BO1" s="88">
        <v>43159</v>
      </c>
      <c r="BP1" s="88">
        <v>43190</v>
      </c>
      <c r="BQ1" s="88">
        <v>43220</v>
      </c>
      <c r="BR1" s="88">
        <v>43251</v>
      </c>
      <c r="BS1" s="88">
        <v>43281</v>
      </c>
      <c r="BT1" s="88">
        <v>43312</v>
      </c>
      <c r="BU1" s="88">
        <v>43343</v>
      </c>
      <c r="BV1" s="88">
        <v>43373</v>
      </c>
      <c r="BW1" s="88">
        <v>43404</v>
      </c>
      <c r="BX1" s="88">
        <v>43434</v>
      </c>
      <c r="BY1" s="88">
        <v>43465</v>
      </c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  <c r="BA2" s="34">
        <f t="shared" ref="BA2" si="0">-366156+22340</f>
        <v>-343816</v>
      </c>
      <c r="BB2" s="34">
        <f t="shared" ref="BB2" si="1">-365857+45600</f>
        <v>-320257</v>
      </c>
      <c r="BC2" s="34">
        <f t="shared" ref="BC2" si="2">-365559+64300</f>
        <v>-301259</v>
      </c>
      <c r="BD2" s="34">
        <f t="shared" ref="BD2" si="3">-365260-24000</f>
        <v>-389260</v>
      </c>
      <c r="BE2" s="34">
        <f t="shared" ref="BE2" si="4">-366156+22340</f>
        <v>-343816</v>
      </c>
      <c r="BF2" s="34">
        <f t="shared" ref="BF2" si="5">-365857+45600</f>
        <v>-320257</v>
      </c>
      <c r="BG2" s="34">
        <f t="shared" ref="BG2" si="6">-365559+64300</f>
        <v>-301259</v>
      </c>
      <c r="BH2" s="34">
        <f t="shared" ref="BH2" si="7">-365260-24000</f>
        <v>-389260</v>
      </c>
      <c r="BI2" s="34">
        <f t="shared" ref="BI2" si="8">-366156+22340</f>
        <v>-343816</v>
      </c>
      <c r="BJ2" s="34">
        <f t="shared" ref="BJ2" si="9">-365857+45600</f>
        <v>-320257</v>
      </c>
      <c r="BK2" s="34">
        <f t="shared" ref="BK2" si="10">-365559+64300</f>
        <v>-301259</v>
      </c>
      <c r="BL2" s="34">
        <f t="shared" ref="BL2" si="11">-365260-24000</f>
        <v>-389260</v>
      </c>
      <c r="BM2" s="34">
        <f>SUM(BA2:BL2)</f>
        <v>-4063776</v>
      </c>
      <c r="BN2" s="34">
        <f>ROUND($BM2/SUM($AO2:$AZ2)*AO2,-2)</f>
        <v>-236900</v>
      </c>
      <c r="BO2" s="34">
        <f t="shared" ref="BO2:BY17" si="12">ROUND($BM2/SUM($AO2:$AZ2)*AP2,-2)</f>
        <v>-355300</v>
      </c>
      <c r="BP2" s="34">
        <f t="shared" si="12"/>
        <v>-412900</v>
      </c>
      <c r="BQ2" s="34">
        <f t="shared" si="12"/>
        <v>-354700</v>
      </c>
      <c r="BR2" s="34">
        <f t="shared" si="12"/>
        <v>-357300</v>
      </c>
      <c r="BS2" s="34">
        <f t="shared" si="12"/>
        <v>-354100</v>
      </c>
      <c r="BT2" s="34">
        <f t="shared" si="12"/>
        <v>-385700</v>
      </c>
      <c r="BU2" s="34">
        <f t="shared" si="12"/>
        <v>-300100</v>
      </c>
      <c r="BV2" s="34">
        <f t="shared" si="12"/>
        <v>-331700</v>
      </c>
      <c r="BW2" s="34">
        <f t="shared" si="12"/>
        <v>-309000</v>
      </c>
      <c r="BX2" s="34">
        <f t="shared" si="12"/>
        <v>-290600</v>
      </c>
      <c r="BY2" s="34">
        <f t="shared" si="12"/>
        <v>-375500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  <c r="BA3" s="34">
        <v>-764676.5</v>
      </c>
      <c r="BB3" s="34">
        <v>-767252.2</v>
      </c>
      <c r="BC3" s="34">
        <v>-769827.9</v>
      </c>
      <c r="BD3" s="34">
        <v>-772403.6</v>
      </c>
      <c r="BE3" s="34">
        <v>-774979.3</v>
      </c>
      <c r="BF3" s="34">
        <v>-777555</v>
      </c>
      <c r="BG3" s="34">
        <v>-780130.7</v>
      </c>
      <c r="BH3" s="34">
        <v>-782706.4</v>
      </c>
      <c r="BI3" s="34">
        <v>-785282.1</v>
      </c>
      <c r="BJ3" s="34">
        <v>-787857.8</v>
      </c>
      <c r="BK3" s="34">
        <v>-790433.5</v>
      </c>
      <c r="BL3" s="34">
        <v>-793009.2</v>
      </c>
      <c r="BM3" s="34">
        <f t="shared" ref="BM3:BM66" si="13">SUM(BA3:BL3)</f>
        <v>-9346114.1999999993</v>
      </c>
      <c r="BN3" s="34">
        <f t="shared" ref="BN3:BN66" si="14">ROUND($BM3/SUM($AO3:$AZ3)*AO3,-2)</f>
        <v>-764100</v>
      </c>
      <c r="BO3" s="34">
        <f t="shared" si="12"/>
        <v>-766800</v>
      </c>
      <c r="BP3" s="34">
        <f t="shared" si="12"/>
        <v>-769500</v>
      </c>
      <c r="BQ3" s="34">
        <f t="shared" si="12"/>
        <v>-772100</v>
      </c>
      <c r="BR3" s="34">
        <f t="shared" si="12"/>
        <v>-774800</v>
      </c>
      <c r="BS3" s="34">
        <f t="shared" si="12"/>
        <v>-777500</v>
      </c>
      <c r="BT3" s="34">
        <f t="shared" si="12"/>
        <v>-780200</v>
      </c>
      <c r="BU3" s="34">
        <f t="shared" si="12"/>
        <v>-782900</v>
      </c>
      <c r="BV3" s="34">
        <f t="shared" si="12"/>
        <v>-785500</v>
      </c>
      <c r="BW3" s="34">
        <f t="shared" si="12"/>
        <v>-788200</v>
      </c>
      <c r="BX3" s="34">
        <f t="shared" si="12"/>
        <v>-790900</v>
      </c>
      <c r="BY3" s="34">
        <f t="shared" si="12"/>
        <v>-793600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  <c r="BA4" s="34">
        <v>-766038.5</v>
      </c>
      <c r="BB4" s="34">
        <v>-766537.1</v>
      </c>
      <c r="BC4" s="34">
        <v>-767035.7</v>
      </c>
      <c r="BD4" s="34">
        <v>-767534.3</v>
      </c>
      <c r="BE4" s="34">
        <v>-768032.9</v>
      </c>
      <c r="BF4" s="34">
        <v>-768531.5</v>
      </c>
      <c r="BG4" s="34">
        <v>-769030.1</v>
      </c>
      <c r="BH4" s="34">
        <v>-769528.7</v>
      </c>
      <c r="BI4" s="34">
        <v>-770027.3</v>
      </c>
      <c r="BJ4" s="34">
        <v>-770525.9</v>
      </c>
      <c r="BK4" s="34">
        <v>-771024.5</v>
      </c>
      <c r="BL4" s="34">
        <v>-771523.1</v>
      </c>
      <c r="BM4" s="34">
        <f t="shared" si="13"/>
        <v>-9225369.5999999996</v>
      </c>
      <c r="BN4" s="34">
        <f t="shared" si="14"/>
        <v>-766000</v>
      </c>
      <c r="BO4" s="34">
        <f t="shared" si="12"/>
        <v>-766500</v>
      </c>
      <c r="BP4" s="34">
        <f t="shared" si="12"/>
        <v>-767000</v>
      </c>
      <c r="BQ4" s="34">
        <f t="shared" si="12"/>
        <v>-767500</v>
      </c>
      <c r="BR4" s="34">
        <f t="shared" si="12"/>
        <v>-768000</v>
      </c>
      <c r="BS4" s="34">
        <f t="shared" si="12"/>
        <v>-768500</v>
      </c>
      <c r="BT4" s="34">
        <f t="shared" si="12"/>
        <v>-769000</v>
      </c>
      <c r="BU4" s="34">
        <f t="shared" si="12"/>
        <v>-769500</v>
      </c>
      <c r="BV4" s="34">
        <f t="shared" si="12"/>
        <v>-770000</v>
      </c>
      <c r="BW4" s="34">
        <f t="shared" si="12"/>
        <v>-770500</v>
      </c>
      <c r="BX4" s="34">
        <f t="shared" si="12"/>
        <v>-771000</v>
      </c>
      <c r="BY4" s="34">
        <f t="shared" si="12"/>
        <v>-771500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  <c r="BA5" s="39">
        <v>-208447</v>
      </c>
      <c r="BB5" s="39">
        <v>-207241.3</v>
      </c>
      <c r="BC5" s="39">
        <v>-206035.6</v>
      </c>
      <c r="BD5" s="39">
        <v>-204829.9</v>
      </c>
      <c r="BE5" s="39">
        <v>-203624.2</v>
      </c>
      <c r="BF5" s="39">
        <v>-202418.5</v>
      </c>
      <c r="BG5" s="39">
        <v>-201212.79999999999</v>
      </c>
      <c r="BH5" s="39">
        <v>-200007.1</v>
      </c>
      <c r="BI5" s="39">
        <v>-198801.4</v>
      </c>
      <c r="BJ5" s="39">
        <v>-197595.7</v>
      </c>
      <c r="BK5" s="39">
        <v>-196390</v>
      </c>
      <c r="BL5" s="39">
        <v>-195184.3</v>
      </c>
      <c r="BM5" s="39">
        <f t="shared" si="13"/>
        <v>-2421787.7999999998</v>
      </c>
      <c r="BN5" s="39">
        <f t="shared" si="14"/>
        <v>-208000</v>
      </c>
      <c r="BO5" s="39">
        <f t="shared" si="12"/>
        <v>-206900</v>
      </c>
      <c r="BP5" s="39">
        <f t="shared" si="12"/>
        <v>-205800</v>
      </c>
      <c r="BQ5" s="39">
        <f t="shared" si="12"/>
        <v>-204600</v>
      </c>
      <c r="BR5" s="39">
        <f t="shared" si="12"/>
        <v>-203500</v>
      </c>
      <c r="BS5" s="39">
        <f t="shared" si="12"/>
        <v>-202400</v>
      </c>
      <c r="BT5" s="39">
        <f t="shared" si="12"/>
        <v>-201300</v>
      </c>
      <c r="BU5" s="39">
        <f t="shared" si="12"/>
        <v>-200100</v>
      </c>
      <c r="BV5" s="39">
        <f t="shared" si="12"/>
        <v>-199000</v>
      </c>
      <c r="BW5" s="39">
        <f t="shared" si="12"/>
        <v>-197900</v>
      </c>
      <c r="BX5" s="39">
        <f t="shared" si="12"/>
        <v>-196800</v>
      </c>
      <c r="BY5" s="39">
        <f t="shared" si="12"/>
        <v>-195600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BL6" si="15">SUBTOTAL(9,E2:E5)</f>
        <v>-2047352</v>
      </c>
      <c r="F6" s="43">
        <f t="shared" si="15"/>
        <v>-2051709</v>
      </c>
      <c r="G6" s="43">
        <f t="shared" si="15"/>
        <v>-2051413</v>
      </c>
      <c r="H6" s="43">
        <f t="shared" si="15"/>
        <v>-2045725</v>
      </c>
      <c r="I6" s="43">
        <f t="shared" si="15"/>
        <v>-2028073</v>
      </c>
      <c r="J6" s="43">
        <f t="shared" si="15"/>
        <v>-2022467</v>
      </c>
      <c r="K6" s="43">
        <f t="shared" si="15"/>
        <v>-2019097</v>
      </c>
      <c r="L6" s="43">
        <f t="shared" si="15"/>
        <v>-2026939</v>
      </c>
      <c r="M6" s="43">
        <f t="shared" si="15"/>
        <v>-2031140</v>
      </c>
      <c r="N6" s="43">
        <f t="shared" si="15"/>
        <v>-2051202</v>
      </c>
      <c r="O6" s="43">
        <f t="shared" si="15"/>
        <v>-2036780</v>
      </c>
      <c r="P6" s="43">
        <f t="shared" si="15"/>
        <v>-2027064</v>
      </c>
      <c r="Q6" s="43">
        <f t="shared" si="15"/>
        <v>-2014716</v>
      </c>
      <c r="R6" s="43">
        <f t="shared" si="15"/>
        <v>-2019548</v>
      </c>
      <c r="S6" s="43">
        <f t="shared" si="15"/>
        <v>-2054887</v>
      </c>
      <c r="T6" s="43">
        <f t="shared" si="15"/>
        <v>-2058494</v>
      </c>
      <c r="U6" s="43">
        <f t="shared" si="15"/>
        <v>-2056845</v>
      </c>
      <c r="V6" s="43">
        <f t="shared" si="15"/>
        <v>-2064462</v>
      </c>
      <c r="W6" s="43">
        <f t="shared" si="15"/>
        <v>-2077215</v>
      </c>
      <c r="X6" s="43">
        <f t="shared" si="15"/>
        <v>-2067691</v>
      </c>
      <c r="Y6" s="43">
        <f t="shared" si="15"/>
        <v>-2085977</v>
      </c>
      <c r="Z6" s="43">
        <f t="shared" si="15"/>
        <v>-2071148</v>
      </c>
      <c r="AA6" s="43">
        <f t="shared" si="15"/>
        <v>-2073939</v>
      </c>
      <c r="AB6" s="43">
        <f t="shared" si="15"/>
        <v>-2075411</v>
      </c>
      <c r="AC6" s="43">
        <f t="shared" si="15"/>
        <v>-2054458</v>
      </c>
      <c r="AD6" s="43">
        <f t="shared" si="15"/>
        <v>-2059496</v>
      </c>
      <c r="AE6" s="43">
        <f t="shared" si="15"/>
        <v>-2068826</v>
      </c>
      <c r="AF6" s="43">
        <f t="shared" si="15"/>
        <v>-2048566</v>
      </c>
      <c r="AG6" s="43">
        <f t="shared" si="15"/>
        <v>-2061071</v>
      </c>
      <c r="AH6" s="43">
        <f t="shared" si="15"/>
        <v>-2069350</v>
      </c>
      <c r="AI6" s="43">
        <f t="shared" si="15"/>
        <v>-2067290</v>
      </c>
      <c r="AJ6" s="43">
        <f t="shared" si="15"/>
        <v>-2080881</v>
      </c>
      <c r="AK6" s="43">
        <f t="shared" si="15"/>
        <v>-2105110</v>
      </c>
      <c r="AL6" s="43">
        <f t="shared" si="15"/>
        <v>-2092323</v>
      </c>
      <c r="AM6" s="43">
        <f t="shared" si="15"/>
        <v>-2074043</v>
      </c>
      <c r="AN6" s="43">
        <f t="shared" si="15"/>
        <v>-2083712</v>
      </c>
      <c r="AO6" s="43">
        <f t="shared" si="15"/>
        <v>-1962281.849509804</v>
      </c>
      <c r="AP6" s="43">
        <f t="shared" si="15"/>
        <v>-2086852</v>
      </c>
      <c r="AQ6" s="43">
        <f t="shared" si="15"/>
        <v>-2148422.6353529412</v>
      </c>
      <c r="AR6" s="43">
        <f t="shared" si="15"/>
        <v>-2089992</v>
      </c>
      <c r="AS6" s="43">
        <f t="shared" si="15"/>
        <v>-2094562.421196078</v>
      </c>
      <c r="AT6" s="43">
        <f t="shared" si="15"/>
        <v>-2093133</v>
      </c>
      <c r="AU6" s="43">
        <f t="shared" si="15"/>
        <v>-2127703.2070392161</v>
      </c>
      <c r="AV6" s="43">
        <f t="shared" si="15"/>
        <v>-2040874</v>
      </c>
      <c r="AW6" s="43">
        <f t="shared" si="15"/>
        <v>-2075504</v>
      </c>
      <c r="AX6" s="43">
        <f t="shared" si="15"/>
        <v>-2053813</v>
      </c>
      <c r="AY6" s="43">
        <f t="shared" si="15"/>
        <v>-2036683</v>
      </c>
      <c r="AZ6" s="43">
        <f t="shared" si="15"/>
        <v>-2126554</v>
      </c>
      <c r="BA6" s="43">
        <f t="shared" si="15"/>
        <v>-2082978</v>
      </c>
      <c r="BB6" s="43">
        <f t="shared" si="15"/>
        <v>-2061287.5999999999</v>
      </c>
      <c r="BC6" s="43">
        <f t="shared" si="15"/>
        <v>-2044158.2</v>
      </c>
      <c r="BD6" s="43">
        <f t="shared" si="15"/>
        <v>-2134027.8000000003</v>
      </c>
      <c r="BE6" s="43">
        <f t="shared" si="15"/>
        <v>-2090452.4000000001</v>
      </c>
      <c r="BF6" s="43">
        <f t="shared" si="15"/>
        <v>-2068762</v>
      </c>
      <c r="BG6" s="43">
        <f t="shared" si="15"/>
        <v>-2051632.5999999999</v>
      </c>
      <c r="BH6" s="43">
        <f t="shared" si="15"/>
        <v>-2141502.1999999997</v>
      </c>
      <c r="BI6" s="43">
        <f t="shared" si="15"/>
        <v>-2097926.8000000003</v>
      </c>
      <c r="BJ6" s="43">
        <f t="shared" si="15"/>
        <v>-2076236.4000000001</v>
      </c>
      <c r="BK6" s="43">
        <f t="shared" si="15"/>
        <v>-2059107</v>
      </c>
      <c r="BL6" s="43">
        <f t="shared" si="15"/>
        <v>-2148976.5999999996</v>
      </c>
      <c r="BM6" s="56">
        <f t="shared" si="13"/>
        <v>-25057047.599999994</v>
      </c>
      <c r="BN6" s="43">
        <f t="shared" si="14"/>
        <v>-1971800</v>
      </c>
      <c r="BO6" s="43">
        <f t="shared" si="12"/>
        <v>-2097000</v>
      </c>
      <c r="BP6" s="43">
        <f t="shared" si="12"/>
        <v>-2158800</v>
      </c>
      <c r="BQ6" s="43">
        <f t="shared" si="12"/>
        <v>-2100100</v>
      </c>
      <c r="BR6" s="43">
        <f t="shared" si="12"/>
        <v>-2104700</v>
      </c>
      <c r="BS6" s="43">
        <f t="shared" si="12"/>
        <v>-2103300</v>
      </c>
      <c r="BT6" s="43">
        <f t="shared" si="12"/>
        <v>-2138000</v>
      </c>
      <c r="BU6" s="43">
        <f t="shared" si="12"/>
        <v>-2050800</v>
      </c>
      <c r="BV6" s="43">
        <f t="shared" si="12"/>
        <v>-2085500</v>
      </c>
      <c r="BW6" s="43">
        <f t="shared" si="12"/>
        <v>-2063800</v>
      </c>
      <c r="BX6" s="43">
        <f t="shared" si="12"/>
        <v>-2046500</v>
      </c>
      <c r="BY6" s="43">
        <f t="shared" si="12"/>
        <v>-2136800</v>
      </c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  <c r="BA7" s="34">
        <v>-10144</v>
      </c>
      <c r="BB7" s="34">
        <v>-10244.299999999999</v>
      </c>
      <c r="BC7" s="34">
        <v>-10344.6</v>
      </c>
      <c r="BD7" s="34">
        <v>-10444.9</v>
      </c>
      <c r="BE7" s="34">
        <v>-10545.2</v>
      </c>
      <c r="BF7" s="34">
        <v>-10645.5</v>
      </c>
      <c r="BG7" s="34">
        <v>-10745.8</v>
      </c>
      <c r="BH7" s="34">
        <v>-10846.1</v>
      </c>
      <c r="BI7" s="34">
        <v>-10946.4</v>
      </c>
      <c r="BJ7" s="34">
        <v>-11046.7</v>
      </c>
      <c r="BK7" s="34">
        <v>-11147</v>
      </c>
      <c r="BL7" s="34">
        <v>-11247.3</v>
      </c>
      <c r="BM7" s="34">
        <f t="shared" si="13"/>
        <v>-128347.8</v>
      </c>
      <c r="BN7" s="34">
        <f t="shared" si="14"/>
        <v>-10100</v>
      </c>
      <c r="BO7" s="34">
        <f t="shared" si="12"/>
        <v>-10200</v>
      </c>
      <c r="BP7" s="34">
        <f t="shared" si="12"/>
        <v>-10300</v>
      </c>
      <c r="BQ7" s="34">
        <f t="shared" si="12"/>
        <v>-10400</v>
      </c>
      <c r="BR7" s="34">
        <f t="shared" si="12"/>
        <v>-10500</v>
      </c>
      <c r="BS7" s="34">
        <f t="shared" si="12"/>
        <v>-10600</v>
      </c>
      <c r="BT7" s="34">
        <f t="shared" si="12"/>
        <v>-10800</v>
      </c>
      <c r="BU7" s="34">
        <f t="shared" si="12"/>
        <v>-10900</v>
      </c>
      <c r="BV7" s="34">
        <f t="shared" si="12"/>
        <v>-11000</v>
      </c>
      <c r="BW7" s="34">
        <f t="shared" si="12"/>
        <v>-11100</v>
      </c>
      <c r="BX7" s="34">
        <f t="shared" si="12"/>
        <v>-11200</v>
      </c>
      <c r="BY7" s="34">
        <f t="shared" si="12"/>
        <v>-11300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  <c r="BA8" s="34">
        <v>-73153</v>
      </c>
      <c r="BB8" s="34">
        <v>-73104</v>
      </c>
      <c r="BC8" s="34">
        <v>-73055</v>
      </c>
      <c r="BD8" s="34">
        <v>-73006</v>
      </c>
      <c r="BE8" s="34">
        <v>-72957</v>
      </c>
      <c r="BF8" s="34">
        <v>-72908</v>
      </c>
      <c r="BG8" s="34">
        <v>-72859</v>
      </c>
      <c r="BH8" s="34">
        <v>-72810</v>
      </c>
      <c r="BI8" s="34">
        <v>-72761</v>
      </c>
      <c r="BJ8" s="34">
        <v>-72712</v>
      </c>
      <c r="BK8" s="34">
        <v>-72663</v>
      </c>
      <c r="BL8" s="34">
        <v>-72614</v>
      </c>
      <c r="BM8" s="34">
        <f t="shared" si="13"/>
        <v>-874602</v>
      </c>
      <c r="BN8" s="34">
        <f t="shared" si="14"/>
        <v>-73100</v>
      </c>
      <c r="BO8" s="34">
        <f t="shared" si="12"/>
        <v>-73100</v>
      </c>
      <c r="BP8" s="34">
        <f t="shared" si="12"/>
        <v>-73100</v>
      </c>
      <c r="BQ8" s="34">
        <f t="shared" si="12"/>
        <v>-73000</v>
      </c>
      <c r="BR8" s="34">
        <f t="shared" si="12"/>
        <v>-73000</v>
      </c>
      <c r="BS8" s="34">
        <f t="shared" si="12"/>
        <v>-72900</v>
      </c>
      <c r="BT8" s="34">
        <f t="shared" si="12"/>
        <v>-72900</v>
      </c>
      <c r="BU8" s="34">
        <f t="shared" si="12"/>
        <v>-72800</v>
      </c>
      <c r="BV8" s="34">
        <f t="shared" si="12"/>
        <v>-72800</v>
      </c>
      <c r="BW8" s="34">
        <f t="shared" si="12"/>
        <v>-72700</v>
      </c>
      <c r="BX8" s="34">
        <f t="shared" si="12"/>
        <v>-72700</v>
      </c>
      <c r="BY8" s="34">
        <f t="shared" si="12"/>
        <v>-72600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  <c r="BA9" s="34">
        <v>-67082.5</v>
      </c>
      <c r="BB9" s="34">
        <v>-67152.800000000003</v>
      </c>
      <c r="BC9" s="34">
        <v>-67223.100000000006</v>
      </c>
      <c r="BD9" s="34">
        <v>-67293.399999999994</v>
      </c>
      <c r="BE9" s="34">
        <v>-67363.7</v>
      </c>
      <c r="BF9" s="34">
        <v>-67434</v>
      </c>
      <c r="BG9" s="34">
        <v>-67504.3</v>
      </c>
      <c r="BH9" s="34">
        <v>-67574.600000000006</v>
      </c>
      <c r="BI9" s="34">
        <v>-67644.899999999994</v>
      </c>
      <c r="BJ9" s="34">
        <v>-67715.199999999997</v>
      </c>
      <c r="BK9" s="34">
        <v>-67785.5</v>
      </c>
      <c r="BL9" s="34">
        <v>-67855.8</v>
      </c>
      <c r="BM9" s="34">
        <f t="shared" si="13"/>
        <v>-809629.8</v>
      </c>
      <c r="BN9" s="34">
        <f t="shared" si="14"/>
        <v>-67100</v>
      </c>
      <c r="BO9" s="34">
        <f t="shared" si="12"/>
        <v>-67100</v>
      </c>
      <c r="BP9" s="34">
        <f t="shared" si="12"/>
        <v>-67200</v>
      </c>
      <c r="BQ9" s="34">
        <f t="shared" si="12"/>
        <v>-67300</v>
      </c>
      <c r="BR9" s="34">
        <f t="shared" si="12"/>
        <v>-67400</v>
      </c>
      <c r="BS9" s="34">
        <f t="shared" si="12"/>
        <v>-67400</v>
      </c>
      <c r="BT9" s="34">
        <f t="shared" si="12"/>
        <v>-67500</v>
      </c>
      <c r="BU9" s="34">
        <f t="shared" si="12"/>
        <v>-67600</v>
      </c>
      <c r="BV9" s="34">
        <f t="shared" si="12"/>
        <v>-67600</v>
      </c>
      <c r="BW9" s="34">
        <f t="shared" si="12"/>
        <v>-67700</v>
      </c>
      <c r="BX9" s="34">
        <f t="shared" si="12"/>
        <v>-67800</v>
      </c>
      <c r="BY9" s="34">
        <f t="shared" si="12"/>
        <v>-67900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  <c r="BA10" s="39">
        <v>-25425</v>
      </c>
      <c r="BB10" s="39">
        <v>-25526</v>
      </c>
      <c r="BC10" s="39">
        <v>-25627</v>
      </c>
      <c r="BD10" s="39">
        <v>-25728</v>
      </c>
      <c r="BE10" s="39">
        <v>-25829</v>
      </c>
      <c r="BF10" s="39">
        <v>-25930</v>
      </c>
      <c r="BG10" s="39">
        <v>-26031</v>
      </c>
      <c r="BH10" s="39">
        <v>-26132</v>
      </c>
      <c r="BI10" s="39">
        <v>-26233</v>
      </c>
      <c r="BJ10" s="39">
        <v>-26334</v>
      </c>
      <c r="BK10" s="39">
        <v>-26435</v>
      </c>
      <c r="BL10" s="39">
        <v>-26536</v>
      </c>
      <c r="BM10" s="39">
        <f t="shared" si="13"/>
        <v>-311766</v>
      </c>
      <c r="BN10" s="39">
        <f t="shared" si="14"/>
        <v>-25400</v>
      </c>
      <c r="BO10" s="39">
        <f t="shared" si="12"/>
        <v>-25500</v>
      </c>
      <c r="BP10" s="39">
        <f t="shared" si="12"/>
        <v>-25600</v>
      </c>
      <c r="BQ10" s="39">
        <f t="shared" si="12"/>
        <v>-25700</v>
      </c>
      <c r="BR10" s="39">
        <f t="shared" si="12"/>
        <v>-25800</v>
      </c>
      <c r="BS10" s="39">
        <f t="shared" si="12"/>
        <v>-25900</v>
      </c>
      <c r="BT10" s="39">
        <f t="shared" si="12"/>
        <v>-26000</v>
      </c>
      <c r="BU10" s="39">
        <f t="shared" si="12"/>
        <v>-26100</v>
      </c>
      <c r="BV10" s="39">
        <f t="shared" si="12"/>
        <v>-26200</v>
      </c>
      <c r="BW10" s="39">
        <f t="shared" si="12"/>
        <v>-26400</v>
      </c>
      <c r="BX10" s="39">
        <f t="shared" si="12"/>
        <v>-26500</v>
      </c>
      <c r="BY10" s="39">
        <f t="shared" si="12"/>
        <v>-26600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BL11" si="16">SUBTOTAL(9,E7:E10)</f>
        <v>-169637</v>
      </c>
      <c r="F11" s="43">
        <f t="shared" si="16"/>
        <v>-169903</v>
      </c>
      <c r="G11" s="43">
        <f t="shared" si="16"/>
        <v>-169000</v>
      </c>
      <c r="H11" s="43">
        <f t="shared" si="16"/>
        <v>-168342</v>
      </c>
      <c r="I11" s="43">
        <f t="shared" si="16"/>
        <v>-168932</v>
      </c>
      <c r="J11" s="43">
        <f t="shared" si="16"/>
        <v>-167057</v>
      </c>
      <c r="K11" s="43">
        <f t="shared" si="16"/>
        <v>-165375</v>
      </c>
      <c r="L11" s="43">
        <f t="shared" si="16"/>
        <v>-165339</v>
      </c>
      <c r="M11" s="43">
        <f t="shared" si="16"/>
        <v>-163148</v>
      </c>
      <c r="N11" s="43">
        <f t="shared" si="16"/>
        <v>-164945</v>
      </c>
      <c r="O11" s="43">
        <f t="shared" si="16"/>
        <v>-165129</v>
      </c>
      <c r="P11" s="43">
        <f t="shared" si="16"/>
        <v>-163474</v>
      </c>
      <c r="Q11" s="43">
        <f t="shared" si="16"/>
        <v>-161880</v>
      </c>
      <c r="R11" s="43">
        <f t="shared" si="16"/>
        <v>-164484</v>
      </c>
      <c r="S11" s="43">
        <f t="shared" si="16"/>
        <v>-164305</v>
      </c>
      <c r="T11" s="43">
        <f t="shared" si="16"/>
        <v>-165904</v>
      </c>
      <c r="U11" s="43">
        <f t="shared" si="16"/>
        <v>-167533</v>
      </c>
      <c r="V11" s="43">
        <f t="shared" si="16"/>
        <v>-168474</v>
      </c>
      <c r="W11" s="43">
        <f t="shared" si="16"/>
        <v>-169691</v>
      </c>
      <c r="X11" s="43">
        <f t="shared" si="16"/>
        <v>-171473</v>
      </c>
      <c r="Y11" s="43">
        <f t="shared" si="16"/>
        <v>-170736</v>
      </c>
      <c r="Z11" s="43">
        <f t="shared" si="16"/>
        <v>-170623</v>
      </c>
      <c r="AA11" s="43">
        <f t="shared" si="16"/>
        <v>-169470</v>
      </c>
      <c r="AB11" s="43">
        <f t="shared" si="16"/>
        <v>-171114</v>
      </c>
      <c r="AC11" s="43">
        <f t="shared" si="16"/>
        <v>-170757</v>
      </c>
      <c r="AD11" s="43">
        <f t="shared" si="16"/>
        <v>-173022</v>
      </c>
      <c r="AE11" s="43">
        <f t="shared" si="16"/>
        <v>-171055</v>
      </c>
      <c r="AF11" s="43">
        <f t="shared" si="16"/>
        <v>-170080</v>
      </c>
      <c r="AG11" s="43">
        <f t="shared" si="16"/>
        <v>-171840</v>
      </c>
      <c r="AH11" s="43">
        <f t="shared" si="16"/>
        <v>-172487</v>
      </c>
      <c r="AI11" s="43">
        <f t="shared" si="16"/>
        <v>-173222</v>
      </c>
      <c r="AJ11" s="43">
        <f t="shared" si="16"/>
        <v>-175126</v>
      </c>
      <c r="AK11" s="43">
        <f t="shared" si="16"/>
        <v>-176056</v>
      </c>
      <c r="AL11" s="43">
        <f t="shared" si="16"/>
        <v>-172861</v>
      </c>
      <c r="AM11" s="43">
        <f t="shared" si="16"/>
        <v>-169119</v>
      </c>
      <c r="AN11" s="43">
        <f t="shared" si="16"/>
        <v>-172911</v>
      </c>
      <c r="AO11" s="43">
        <f t="shared" si="16"/>
        <v>-173133</v>
      </c>
      <c r="AP11" s="43">
        <f t="shared" si="16"/>
        <v>-173355</v>
      </c>
      <c r="AQ11" s="43">
        <f t="shared" si="16"/>
        <v>-173578</v>
      </c>
      <c r="AR11" s="43">
        <f t="shared" si="16"/>
        <v>-173802</v>
      </c>
      <c r="AS11" s="43">
        <f t="shared" si="16"/>
        <v>-174024</v>
      </c>
      <c r="AT11" s="43">
        <f t="shared" si="16"/>
        <v>-174246</v>
      </c>
      <c r="AU11" s="43">
        <f t="shared" si="16"/>
        <v>-174469</v>
      </c>
      <c r="AV11" s="43">
        <f t="shared" si="16"/>
        <v>-174692</v>
      </c>
      <c r="AW11" s="43">
        <f t="shared" si="16"/>
        <v>-174914</v>
      </c>
      <c r="AX11" s="43">
        <f t="shared" si="16"/>
        <v>-175137</v>
      </c>
      <c r="AY11" s="43">
        <f t="shared" si="16"/>
        <v>-175359</v>
      </c>
      <c r="AZ11" s="43">
        <f t="shared" si="16"/>
        <v>-175582</v>
      </c>
      <c r="BA11" s="43">
        <f t="shared" si="16"/>
        <v>-175804.5</v>
      </c>
      <c r="BB11" s="43">
        <f t="shared" si="16"/>
        <v>-176027.1</v>
      </c>
      <c r="BC11" s="43">
        <f t="shared" si="16"/>
        <v>-176249.7</v>
      </c>
      <c r="BD11" s="43">
        <f t="shared" si="16"/>
        <v>-176472.3</v>
      </c>
      <c r="BE11" s="43">
        <f t="shared" si="16"/>
        <v>-176694.9</v>
      </c>
      <c r="BF11" s="43">
        <f t="shared" si="16"/>
        <v>-176917.5</v>
      </c>
      <c r="BG11" s="43">
        <f t="shared" si="16"/>
        <v>-177140.1</v>
      </c>
      <c r="BH11" s="43">
        <f t="shared" si="16"/>
        <v>-177362.7</v>
      </c>
      <c r="BI11" s="43">
        <f t="shared" si="16"/>
        <v>-177585.3</v>
      </c>
      <c r="BJ11" s="43">
        <f t="shared" si="16"/>
        <v>-177807.9</v>
      </c>
      <c r="BK11" s="43">
        <f t="shared" si="16"/>
        <v>-178030.5</v>
      </c>
      <c r="BL11" s="43">
        <f t="shared" si="16"/>
        <v>-178253.1</v>
      </c>
      <c r="BM11" s="56">
        <f t="shared" si="13"/>
        <v>-2124345.6</v>
      </c>
      <c r="BN11" s="43">
        <f t="shared" si="14"/>
        <v>-175800</v>
      </c>
      <c r="BO11" s="43">
        <f t="shared" si="12"/>
        <v>-176000</v>
      </c>
      <c r="BP11" s="43">
        <f t="shared" si="12"/>
        <v>-176200</v>
      </c>
      <c r="BQ11" s="43">
        <f t="shared" si="12"/>
        <v>-176500</v>
      </c>
      <c r="BR11" s="43">
        <f t="shared" si="12"/>
        <v>-176700</v>
      </c>
      <c r="BS11" s="43">
        <f t="shared" si="12"/>
        <v>-176900</v>
      </c>
      <c r="BT11" s="43">
        <f t="shared" si="12"/>
        <v>-177100</v>
      </c>
      <c r="BU11" s="43">
        <f t="shared" si="12"/>
        <v>-177400</v>
      </c>
      <c r="BV11" s="43">
        <f t="shared" si="12"/>
        <v>-177600</v>
      </c>
      <c r="BW11" s="43">
        <f t="shared" si="12"/>
        <v>-177800</v>
      </c>
      <c r="BX11" s="43">
        <f t="shared" si="12"/>
        <v>-178000</v>
      </c>
      <c r="BY11" s="43">
        <f t="shared" si="12"/>
        <v>-178300</v>
      </c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  <c r="BA12" s="34">
        <v>-15290</v>
      </c>
      <c r="BB12" s="34">
        <v>-15317</v>
      </c>
      <c r="BC12" s="34">
        <v>-15344</v>
      </c>
      <c r="BD12" s="34">
        <v>-15371</v>
      </c>
      <c r="BE12" s="34">
        <v>-15398</v>
      </c>
      <c r="BF12" s="34">
        <v>-15425</v>
      </c>
      <c r="BG12" s="34">
        <v>-15452</v>
      </c>
      <c r="BH12" s="34">
        <v>-15479</v>
      </c>
      <c r="BI12" s="34">
        <v>-15506</v>
      </c>
      <c r="BJ12" s="34">
        <v>-15533</v>
      </c>
      <c r="BK12" s="34">
        <v>-15560</v>
      </c>
      <c r="BL12" s="34">
        <v>-15587</v>
      </c>
      <c r="BM12" s="34">
        <f t="shared" si="13"/>
        <v>-185262</v>
      </c>
      <c r="BN12" s="34">
        <f t="shared" si="14"/>
        <v>-15300</v>
      </c>
      <c r="BO12" s="34">
        <f t="shared" si="12"/>
        <v>-15300</v>
      </c>
      <c r="BP12" s="34">
        <f t="shared" si="12"/>
        <v>-15300</v>
      </c>
      <c r="BQ12" s="34">
        <f t="shared" si="12"/>
        <v>-15400</v>
      </c>
      <c r="BR12" s="34">
        <f t="shared" si="12"/>
        <v>-15400</v>
      </c>
      <c r="BS12" s="34">
        <f t="shared" si="12"/>
        <v>-15400</v>
      </c>
      <c r="BT12" s="34">
        <f t="shared" si="12"/>
        <v>-15500</v>
      </c>
      <c r="BU12" s="34">
        <f t="shared" si="12"/>
        <v>-15500</v>
      </c>
      <c r="BV12" s="34">
        <f t="shared" si="12"/>
        <v>-15500</v>
      </c>
      <c r="BW12" s="34">
        <f t="shared" si="12"/>
        <v>-15500</v>
      </c>
      <c r="BX12" s="34">
        <f t="shared" si="12"/>
        <v>-15600</v>
      </c>
      <c r="BY12" s="34">
        <f t="shared" si="12"/>
        <v>-15600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  <c r="BA13" s="34">
        <v>-143894.5</v>
      </c>
      <c r="BB13" s="34">
        <v>-143851.1</v>
      </c>
      <c r="BC13" s="34">
        <v>-143807.70000000001</v>
      </c>
      <c r="BD13" s="34">
        <v>-143764.29999999999</v>
      </c>
      <c r="BE13" s="34">
        <v>-143720.9</v>
      </c>
      <c r="BF13" s="34">
        <v>-143677.5</v>
      </c>
      <c r="BG13" s="34">
        <v>-143634.1</v>
      </c>
      <c r="BH13" s="34">
        <v>-143590.70000000001</v>
      </c>
      <c r="BI13" s="34">
        <v>-143547.29999999999</v>
      </c>
      <c r="BJ13" s="34">
        <v>-143503.9</v>
      </c>
      <c r="BK13" s="34">
        <v>-143460.5</v>
      </c>
      <c r="BL13" s="34">
        <v>-143417.1</v>
      </c>
      <c r="BM13" s="34">
        <f t="shared" si="13"/>
        <v>-1723869.6</v>
      </c>
      <c r="BN13" s="34">
        <f t="shared" si="14"/>
        <v>-143900</v>
      </c>
      <c r="BO13" s="34">
        <f t="shared" si="12"/>
        <v>-143900</v>
      </c>
      <c r="BP13" s="34">
        <f t="shared" si="12"/>
        <v>-143800</v>
      </c>
      <c r="BQ13" s="34">
        <f t="shared" si="12"/>
        <v>-143800</v>
      </c>
      <c r="BR13" s="34">
        <f t="shared" si="12"/>
        <v>-143700</v>
      </c>
      <c r="BS13" s="34">
        <f t="shared" si="12"/>
        <v>-143700</v>
      </c>
      <c r="BT13" s="34">
        <f t="shared" si="12"/>
        <v>-143600</v>
      </c>
      <c r="BU13" s="34">
        <f t="shared" si="12"/>
        <v>-143600</v>
      </c>
      <c r="BV13" s="34">
        <f t="shared" si="12"/>
        <v>-143500</v>
      </c>
      <c r="BW13" s="34">
        <f t="shared" si="12"/>
        <v>-143500</v>
      </c>
      <c r="BX13" s="34">
        <f t="shared" si="12"/>
        <v>-143500</v>
      </c>
      <c r="BY13" s="34">
        <f t="shared" si="12"/>
        <v>-143400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  <c r="BA14" s="34">
        <v>-282774</v>
      </c>
      <c r="BB14" s="34">
        <v>-282744</v>
      </c>
      <c r="BC14" s="34">
        <v>-282714</v>
      </c>
      <c r="BD14" s="34">
        <v>-282684</v>
      </c>
      <c r="BE14" s="34">
        <v>-282654</v>
      </c>
      <c r="BF14" s="34">
        <v>-282624</v>
      </c>
      <c r="BG14" s="34">
        <v>-282594</v>
      </c>
      <c r="BH14" s="34">
        <v>-282564</v>
      </c>
      <c r="BI14" s="34">
        <v>-282534</v>
      </c>
      <c r="BJ14" s="34">
        <v>-282504</v>
      </c>
      <c r="BK14" s="34">
        <v>-282474</v>
      </c>
      <c r="BL14" s="34">
        <v>-282444</v>
      </c>
      <c r="BM14" s="34">
        <f t="shared" si="13"/>
        <v>-3391308</v>
      </c>
      <c r="BN14" s="34">
        <f t="shared" si="14"/>
        <v>-282800</v>
      </c>
      <c r="BO14" s="34">
        <f t="shared" si="12"/>
        <v>-282700</v>
      </c>
      <c r="BP14" s="34">
        <f t="shared" si="12"/>
        <v>-282700</v>
      </c>
      <c r="BQ14" s="34">
        <f t="shared" si="12"/>
        <v>-282700</v>
      </c>
      <c r="BR14" s="34">
        <f t="shared" si="12"/>
        <v>-282700</v>
      </c>
      <c r="BS14" s="34">
        <f t="shared" si="12"/>
        <v>-282600</v>
      </c>
      <c r="BT14" s="34">
        <f t="shared" si="12"/>
        <v>-282600</v>
      </c>
      <c r="BU14" s="34">
        <f t="shared" si="12"/>
        <v>-282600</v>
      </c>
      <c r="BV14" s="34">
        <f t="shared" si="12"/>
        <v>-282500</v>
      </c>
      <c r="BW14" s="34">
        <f t="shared" si="12"/>
        <v>-282500</v>
      </c>
      <c r="BX14" s="34">
        <f t="shared" si="12"/>
        <v>-282500</v>
      </c>
      <c r="BY14" s="34">
        <f t="shared" si="12"/>
        <v>-282400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  <c r="BA15" s="39">
        <v>-97825</v>
      </c>
      <c r="BB15" s="39">
        <v>-97975.3</v>
      </c>
      <c r="BC15" s="39">
        <v>-98125.6</v>
      </c>
      <c r="BD15" s="39">
        <v>-98275.9</v>
      </c>
      <c r="BE15" s="39">
        <v>-98426.2</v>
      </c>
      <c r="BF15" s="39">
        <v>-98576.5</v>
      </c>
      <c r="BG15" s="39">
        <v>-98726.8</v>
      </c>
      <c r="BH15" s="39">
        <v>-98877.1</v>
      </c>
      <c r="BI15" s="39">
        <v>-99027.4</v>
      </c>
      <c r="BJ15" s="39">
        <v>-99177.7</v>
      </c>
      <c r="BK15" s="39">
        <v>-99328</v>
      </c>
      <c r="BL15" s="39">
        <v>-99478.3</v>
      </c>
      <c r="BM15" s="39">
        <f t="shared" si="13"/>
        <v>-1183819.8</v>
      </c>
      <c r="BN15" s="39">
        <f t="shared" si="14"/>
        <v>-97800</v>
      </c>
      <c r="BO15" s="39">
        <f t="shared" si="12"/>
        <v>-98000</v>
      </c>
      <c r="BP15" s="39">
        <f t="shared" si="12"/>
        <v>-98100</v>
      </c>
      <c r="BQ15" s="39">
        <f t="shared" si="12"/>
        <v>-98300</v>
      </c>
      <c r="BR15" s="39">
        <f t="shared" si="12"/>
        <v>-98400</v>
      </c>
      <c r="BS15" s="39">
        <f t="shared" si="12"/>
        <v>-98600</v>
      </c>
      <c r="BT15" s="39">
        <f t="shared" si="12"/>
        <v>-98700</v>
      </c>
      <c r="BU15" s="39">
        <f t="shared" si="12"/>
        <v>-98900</v>
      </c>
      <c r="BV15" s="39">
        <f t="shared" si="12"/>
        <v>-99000</v>
      </c>
      <c r="BW15" s="39">
        <f t="shared" si="12"/>
        <v>-99200</v>
      </c>
      <c r="BX15" s="39">
        <f t="shared" si="12"/>
        <v>-99300</v>
      </c>
      <c r="BY15" s="39">
        <f t="shared" si="12"/>
        <v>-99500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BL16" si="17">SUBTOTAL(9,E12:E15)</f>
        <v>-529638</v>
      </c>
      <c r="F16" s="43">
        <f t="shared" si="17"/>
        <v>-531241</v>
      </c>
      <c r="G16" s="43">
        <f t="shared" si="17"/>
        <v>-532033</v>
      </c>
      <c r="H16" s="43">
        <f t="shared" si="17"/>
        <v>-531643</v>
      </c>
      <c r="I16" s="43">
        <f t="shared" si="17"/>
        <v>-533963</v>
      </c>
      <c r="J16" s="43">
        <f t="shared" si="17"/>
        <v>-534126</v>
      </c>
      <c r="K16" s="43">
        <f t="shared" si="17"/>
        <v>-536216</v>
      </c>
      <c r="L16" s="43">
        <f t="shared" si="17"/>
        <v>-537385</v>
      </c>
      <c r="M16" s="43">
        <f t="shared" si="17"/>
        <v>-539029</v>
      </c>
      <c r="N16" s="43">
        <f t="shared" si="17"/>
        <v>-540954</v>
      </c>
      <c r="O16" s="43">
        <f t="shared" si="17"/>
        <v>-541354</v>
      </c>
      <c r="P16" s="43">
        <f t="shared" si="17"/>
        <v>-540254</v>
      </c>
      <c r="Q16" s="43">
        <f t="shared" si="17"/>
        <v>-538076</v>
      </c>
      <c r="R16" s="43">
        <f t="shared" si="17"/>
        <v>-537952</v>
      </c>
      <c r="S16" s="43">
        <f t="shared" si="17"/>
        <v>-537726</v>
      </c>
      <c r="T16" s="43">
        <f t="shared" si="17"/>
        <v>-536807</v>
      </c>
      <c r="U16" s="43">
        <f t="shared" si="17"/>
        <v>-536440</v>
      </c>
      <c r="V16" s="43">
        <f t="shared" si="17"/>
        <v>-538849</v>
      </c>
      <c r="W16" s="43">
        <f t="shared" si="17"/>
        <v>-537695</v>
      </c>
      <c r="X16" s="43">
        <f t="shared" si="17"/>
        <v>-536216</v>
      </c>
      <c r="Y16" s="43">
        <f t="shared" si="17"/>
        <v>-534568</v>
      </c>
      <c r="Z16" s="43">
        <f t="shared" si="17"/>
        <v>-534042</v>
      </c>
      <c r="AA16" s="43">
        <f t="shared" si="17"/>
        <v>-535710</v>
      </c>
      <c r="AB16" s="43">
        <f t="shared" si="17"/>
        <v>-536312</v>
      </c>
      <c r="AC16" s="43">
        <f t="shared" si="17"/>
        <v>-536165</v>
      </c>
      <c r="AD16" s="43">
        <f t="shared" si="17"/>
        <v>-536346</v>
      </c>
      <c r="AE16" s="43">
        <f t="shared" si="17"/>
        <v>-535291</v>
      </c>
      <c r="AF16" s="43">
        <f t="shared" si="17"/>
        <v>-535790</v>
      </c>
      <c r="AG16" s="43">
        <f t="shared" si="17"/>
        <v>-538626</v>
      </c>
      <c r="AH16" s="43">
        <f t="shared" si="17"/>
        <v>-537816</v>
      </c>
      <c r="AI16" s="43">
        <f t="shared" si="17"/>
        <v>-539345</v>
      </c>
      <c r="AJ16" s="43">
        <f t="shared" si="17"/>
        <v>-540950</v>
      </c>
      <c r="AK16" s="43">
        <f t="shared" si="17"/>
        <v>-538708</v>
      </c>
      <c r="AL16" s="43">
        <f t="shared" si="17"/>
        <v>-535974</v>
      </c>
      <c r="AM16" s="43">
        <f t="shared" si="17"/>
        <v>-536038</v>
      </c>
      <c r="AN16" s="43">
        <f t="shared" si="17"/>
        <v>-538428</v>
      </c>
      <c r="AO16" s="43">
        <f t="shared" si="17"/>
        <v>-538532</v>
      </c>
      <c r="AP16" s="43">
        <f t="shared" si="17"/>
        <v>-538636</v>
      </c>
      <c r="AQ16" s="43">
        <f t="shared" si="17"/>
        <v>-538741</v>
      </c>
      <c r="AR16" s="43">
        <f t="shared" si="17"/>
        <v>-538846</v>
      </c>
      <c r="AS16" s="43">
        <f t="shared" si="17"/>
        <v>-538950</v>
      </c>
      <c r="AT16" s="43">
        <f t="shared" si="17"/>
        <v>-539055</v>
      </c>
      <c r="AU16" s="43">
        <f t="shared" si="17"/>
        <v>-539159</v>
      </c>
      <c r="AV16" s="43">
        <f t="shared" si="17"/>
        <v>-539263</v>
      </c>
      <c r="AW16" s="43">
        <f t="shared" si="17"/>
        <v>-539368</v>
      </c>
      <c r="AX16" s="43">
        <f t="shared" si="17"/>
        <v>-539472</v>
      </c>
      <c r="AY16" s="43">
        <f t="shared" si="17"/>
        <v>-539575</v>
      </c>
      <c r="AZ16" s="43">
        <f t="shared" si="17"/>
        <v>-539680</v>
      </c>
      <c r="BA16" s="43">
        <f t="shared" si="17"/>
        <v>-539783.5</v>
      </c>
      <c r="BB16" s="43">
        <f t="shared" si="17"/>
        <v>-539887.4</v>
      </c>
      <c r="BC16" s="43">
        <f t="shared" si="17"/>
        <v>-539991.30000000005</v>
      </c>
      <c r="BD16" s="43">
        <f t="shared" si="17"/>
        <v>-540095.19999999995</v>
      </c>
      <c r="BE16" s="43">
        <f t="shared" si="17"/>
        <v>-540199.1</v>
      </c>
      <c r="BF16" s="43">
        <f t="shared" si="17"/>
        <v>-540303</v>
      </c>
      <c r="BG16" s="43">
        <f t="shared" si="17"/>
        <v>-540406.9</v>
      </c>
      <c r="BH16" s="43">
        <f t="shared" si="17"/>
        <v>-540510.80000000005</v>
      </c>
      <c r="BI16" s="43">
        <f t="shared" si="17"/>
        <v>-540614.69999999995</v>
      </c>
      <c r="BJ16" s="43">
        <f t="shared" si="17"/>
        <v>-540718.6</v>
      </c>
      <c r="BK16" s="43">
        <f t="shared" si="17"/>
        <v>-540822.5</v>
      </c>
      <c r="BL16" s="43">
        <f t="shared" si="17"/>
        <v>-540926.4</v>
      </c>
      <c r="BM16" s="56">
        <f t="shared" si="13"/>
        <v>-6484259.4000000004</v>
      </c>
      <c r="BN16" s="43">
        <f t="shared" si="14"/>
        <v>-539800</v>
      </c>
      <c r="BO16" s="43">
        <f t="shared" si="12"/>
        <v>-539900</v>
      </c>
      <c r="BP16" s="43">
        <f t="shared" si="12"/>
        <v>-540000</v>
      </c>
      <c r="BQ16" s="43">
        <f t="shared" si="12"/>
        <v>-540100</v>
      </c>
      <c r="BR16" s="43">
        <f t="shared" si="12"/>
        <v>-540200</v>
      </c>
      <c r="BS16" s="43">
        <f t="shared" si="12"/>
        <v>-540300</v>
      </c>
      <c r="BT16" s="43">
        <f t="shared" si="12"/>
        <v>-540400</v>
      </c>
      <c r="BU16" s="43">
        <f t="shared" si="12"/>
        <v>-540500</v>
      </c>
      <c r="BV16" s="43">
        <f t="shared" si="12"/>
        <v>-540600</v>
      </c>
      <c r="BW16" s="43">
        <f t="shared" si="12"/>
        <v>-540700</v>
      </c>
      <c r="BX16" s="43">
        <f t="shared" si="12"/>
        <v>-540800</v>
      </c>
      <c r="BY16" s="43">
        <f t="shared" si="12"/>
        <v>-540900</v>
      </c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  <c r="BA17" s="34">
        <v>478</v>
      </c>
      <c r="BB17" s="34">
        <v>601.70000000000005</v>
      </c>
      <c r="BC17" s="34">
        <v>725.4</v>
      </c>
      <c r="BD17" s="34">
        <v>849.1</v>
      </c>
      <c r="BE17" s="34">
        <v>972.8</v>
      </c>
      <c r="BF17" s="34">
        <v>1096.5</v>
      </c>
      <c r="BG17" s="34">
        <v>1220.2</v>
      </c>
      <c r="BH17" s="34">
        <v>1343.9</v>
      </c>
      <c r="BI17" s="34">
        <v>1467.6</v>
      </c>
      <c r="BJ17" s="34">
        <v>1591.3</v>
      </c>
      <c r="BK17" s="34">
        <v>1715</v>
      </c>
      <c r="BL17" s="34">
        <v>1838.7</v>
      </c>
      <c r="BM17" s="34">
        <f t="shared" si="13"/>
        <v>13900.2</v>
      </c>
      <c r="BN17" s="34">
        <f t="shared" si="14"/>
        <v>3600</v>
      </c>
      <c r="BO17" s="34">
        <f t="shared" si="12"/>
        <v>3100</v>
      </c>
      <c r="BP17" s="34">
        <f t="shared" si="12"/>
        <v>2700</v>
      </c>
      <c r="BQ17" s="34">
        <f t="shared" si="12"/>
        <v>2300</v>
      </c>
      <c r="BR17" s="34">
        <f t="shared" si="12"/>
        <v>1800</v>
      </c>
      <c r="BS17" s="34">
        <f t="shared" si="12"/>
        <v>1400</v>
      </c>
      <c r="BT17" s="34">
        <f t="shared" si="12"/>
        <v>900</v>
      </c>
      <c r="BU17" s="34">
        <f t="shared" si="12"/>
        <v>500</v>
      </c>
      <c r="BV17" s="34">
        <f t="shared" si="12"/>
        <v>100</v>
      </c>
      <c r="BW17" s="34">
        <f t="shared" si="12"/>
        <v>-400</v>
      </c>
      <c r="BX17" s="34">
        <f t="shared" si="12"/>
        <v>-800</v>
      </c>
      <c r="BY17" s="34">
        <f t="shared" si="12"/>
        <v>-1300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  <c r="BA18" s="34">
        <v>-19762</v>
      </c>
      <c r="BB18" s="34">
        <v>-19602.7</v>
      </c>
      <c r="BC18" s="34">
        <v>-19443.400000000001</v>
      </c>
      <c r="BD18" s="34">
        <v>-19284.099999999999</v>
      </c>
      <c r="BE18" s="34">
        <v>-19124.8</v>
      </c>
      <c r="BF18" s="34">
        <v>-18965.5</v>
      </c>
      <c r="BG18" s="34">
        <v>-18806.2</v>
      </c>
      <c r="BH18" s="34">
        <v>-18646.900000000001</v>
      </c>
      <c r="BI18" s="34">
        <v>-18487.599999999999</v>
      </c>
      <c r="BJ18" s="34">
        <v>-18328.3</v>
      </c>
      <c r="BK18" s="34">
        <v>-18169</v>
      </c>
      <c r="BL18" s="34">
        <v>-18009.7</v>
      </c>
      <c r="BM18" s="34">
        <f t="shared" si="13"/>
        <v>-226630.2</v>
      </c>
      <c r="BN18" s="34">
        <f t="shared" si="14"/>
        <v>-19700</v>
      </c>
      <c r="BO18" s="34">
        <f t="shared" ref="BO18:BO81" si="18">ROUND($BM18/SUM($AO18:$AZ18)*AP18,-2)</f>
        <v>-19500</v>
      </c>
      <c r="BP18" s="34">
        <f t="shared" ref="BP18:BP81" si="19">ROUND($BM18/SUM($AO18:$AZ18)*AQ18,-2)</f>
        <v>-19400</v>
      </c>
      <c r="BQ18" s="34">
        <f t="shared" ref="BQ18:BQ81" si="20">ROUND($BM18/SUM($AO18:$AZ18)*AR18,-2)</f>
        <v>-19200</v>
      </c>
      <c r="BR18" s="34">
        <f t="shared" ref="BR18:BR81" si="21">ROUND($BM18/SUM($AO18:$AZ18)*AS18,-2)</f>
        <v>-19100</v>
      </c>
      <c r="BS18" s="34">
        <f t="shared" ref="BS18:BS81" si="22">ROUND($BM18/SUM($AO18:$AZ18)*AT18,-2)</f>
        <v>-19000</v>
      </c>
      <c r="BT18" s="34">
        <f t="shared" ref="BT18:BT81" si="23">ROUND($BM18/SUM($AO18:$AZ18)*AU18,-2)</f>
        <v>-18800</v>
      </c>
      <c r="BU18" s="34">
        <f t="shared" ref="BU18:BU81" si="24">ROUND($BM18/SUM($AO18:$AZ18)*AV18,-2)</f>
        <v>-18700</v>
      </c>
      <c r="BV18" s="34">
        <f t="shared" ref="BV18:BV81" si="25">ROUND($BM18/SUM($AO18:$AZ18)*AW18,-2)</f>
        <v>-18500</v>
      </c>
      <c r="BW18" s="34">
        <f t="shared" ref="BW18:BW81" si="26">ROUND($BM18/SUM($AO18:$AZ18)*AX18,-2)</f>
        <v>-18400</v>
      </c>
      <c r="BX18" s="34">
        <f t="shared" ref="BX18:BX81" si="27">ROUND($BM18/SUM($AO18:$AZ18)*AY18,-2)</f>
        <v>-18200</v>
      </c>
      <c r="BY18" s="34">
        <f t="shared" ref="BY18:BY81" si="28">ROUND($BM18/SUM($AO18:$AZ18)*AZ18,-2)</f>
        <v>-18100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  <c r="BA19" s="34">
        <v>-39527.5</v>
      </c>
      <c r="BB19" s="34">
        <v>-39331.9</v>
      </c>
      <c r="BC19" s="34">
        <v>-39136.300000000003</v>
      </c>
      <c r="BD19" s="34">
        <v>-38940.699999999997</v>
      </c>
      <c r="BE19" s="34">
        <v>-38745.1</v>
      </c>
      <c r="BF19" s="34">
        <v>-38549.5</v>
      </c>
      <c r="BG19" s="34">
        <v>-38353.9</v>
      </c>
      <c r="BH19" s="34">
        <v>-38158.300000000003</v>
      </c>
      <c r="BI19" s="34">
        <v>-37962.699999999997</v>
      </c>
      <c r="BJ19" s="34">
        <v>-37767.1</v>
      </c>
      <c r="BK19" s="34">
        <v>-37571.5</v>
      </c>
      <c r="BL19" s="34">
        <v>-37375.9</v>
      </c>
      <c r="BM19" s="34">
        <f t="shared" si="13"/>
        <v>-461420.4</v>
      </c>
      <c r="BN19" s="34">
        <f t="shared" si="14"/>
        <v>-39500</v>
      </c>
      <c r="BO19" s="34">
        <f t="shared" si="18"/>
        <v>-39300</v>
      </c>
      <c r="BP19" s="34">
        <f t="shared" si="19"/>
        <v>-39100</v>
      </c>
      <c r="BQ19" s="34">
        <f t="shared" si="20"/>
        <v>-38900</v>
      </c>
      <c r="BR19" s="34">
        <f t="shared" si="21"/>
        <v>-38700</v>
      </c>
      <c r="BS19" s="34">
        <f t="shared" si="22"/>
        <v>-38500</v>
      </c>
      <c r="BT19" s="34">
        <f t="shared" si="23"/>
        <v>-38400</v>
      </c>
      <c r="BU19" s="34">
        <f t="shared" si="24"/>
        <v>-38200</v>
      </c>
      <c r="BV19" s="34">
        <f t="shared" si="25"/>
        <v>-38000</v>
      </c>
      <c r="BW19" s="34">
        <f t="shared" si="26"/>
        <v>-37800</v>
      </c>
      <c r="BX19" s="34">
        <f t="shared" si="27"/>
        <v>-37600</v>
      </c>
      <c r="BY19" s="34">
        <f t="shared" si="28"/>
        <v>-37400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  <c r="BA20" s="39">
        <v>200</v>
      </c>
      <c r="BB20" s="39">
        <v>496</v>
      </c>
      <c r="BC20" s="39">
        <v>792</v>
      </c>
      <c r="BD20" s="39">
        <v>1088</v>
      </c>
      <c r="BE20" s="39">
        <v>1384</v>
      </c>
      <c r="BF20" s="39">
        <v>1680</v>
      </c>
      <c r="BG20" s="39">
        <v>1976</v>
      </c>
      <c r="BH20" s="39">
        <v>2272</v>
      </c>
      <c r="BI20" s="39">
        <v>2568</v>
      </c>
      <c r="BJ20" s="39">
        <v>2864</v>
      </c>
      <c r="BK20" s="39">
        <v>3160</v>
      </c>
      <c r="BL20" s="39">
        <v>3456</v>
      </c>
      <c r="BM20" s="39">
        <f t="shared" si="13"/>
        <v>21936</v>
      </c>
      <c r="BN20" s="39">
        <f t="shared" si="14"/>
        <v>3600</v>
      </c>
      <c r="BO20" s="39">
        <f t="shared" si="18"/>
        <v>3200</v>
      </c>
      <c r="BP20" s="39">
        <f t="shared" si="19"/>
        <v>2900</v>
      </c>
      <c r="BQ20" s="39">
        <f t="shared" si="20"/>
        <v>2600</v>
      </c>
      <c r="BR20" s="39">
        <f t="shared" si="21"/>
        <v>2300</v>
      </c>
      <c r="BS20" s="39">
        <f t="shared" si="22"/>
        <v>2000</v>
      </c>
      <c r="BT20" s="39">
        <f t="shared" si="23"/>
        <v>1700</v>
      </c>
      <c r="BU20" s="39">
        <f t="shared" si="24"/>
        <v>1400</v>
      </c>
      <c r="BV20" s="39">
        <f t="shared" si="25"/>
        <v>1000</v>
      </c>
      <c r="BW20" s="39">
        <f t="shared" si="26"/>
        <v>700</v>
      </c>
      <c r="BX20" s="39">
        <f t="shared" si="27"/>
        <v>400</v>
      </c>
      <c r="BY20" s="39">
        <f t="shared" si="28"/>
        <v>100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BL21" si="29">SUBTOTAL(9,E17:E20)</f>
        <v>-91793</v>
      </c>
      <c r="F21" s="43">
        <f t="shared" si="29"/>
        <v>-95030</v>
      </c>
      <c r="G21" s="43">
        <f t="shared" si="29"/>
        <v>-95321</v>
      </c>
      <c r="H21" s="43">
        <f t="shared" si="29"/>
        <v>-95156</v>
      </c>
      <c r="I21" s="43">
        <f t="shared" si="29"/>
        <v>-93481</v>
      </c>
      <c r="J21" s="43">
        <f t="shared" si="29"/>
        <v>-92311</v>
      </c>
      <c r="K21" s="43">
        <f t="shared" si="29"/>
        <v>-90909</v>
      </c>
      <c r="L21" s="43">
        <f t="shared" si="29"/>
        <v>-89839</v>
      </c>
      <c r="M21" s="43">
        <f t="shared" si="29"/>
        <v>-88132</v>
      </c>
      <c r="N21" s="43">
        <f t="shared" si="29"/>
        <v>-90149</v>
      </c>
      <c r="O21" s="43">
        <f t="shared" si="29"/>
        <v>-87560</v>
      </c>
      <c r="P21" s="43">
        <f t="shared" si="29"/>
        <v>-87834</v>
      </c>
      <c r="Q21" s="43">
        <f t="shared" si="29"/>
        <v>-87642</v>
      </c>
      <c r="R21" s="43">
        <f t="shared" si="29"/>
        <v>-86933</v>
      </c>
      <c r="S21" s="43">
        <f t="shared" si="29"/>
        <v>-86265</v>
      </c>
      <c r="T21" s="43">
        <f t="shared" si="29"/>
        <v>-85309</v>
      </c>
      <c r="U21" s="43">
        <f t="shared" si="29"/>
        <v>-83314</v>
      </c>
      <c r="V21" s="43">
        <f t="shared" si="29"/>
        <v>-81320</v>
      </c>
      <c r="W21" s="43">
        <f t="shared" si="29"/>
        <v>-81127</v>
      </c>
      <c r="X21" s="43">
        <f t="shared" si="29"/>
        <v>-78622</v>
      </c>
      <c r="Y21" s="43">
        <f t="shared" si="29"/>
        <v>-79555</v>
      </c>
      <c r="Z21" s="43">
        <f t="shared" si="29"/>
        <v>-82348</v>
      </c>
      <c r="AA21" s="43">
        <f t="shared" si="29"/>
        <v>-81832</v>
      </c>
      <c r="AB21" s="43">
        <f t="shared" si="29"/>
        <v>-79799</v>
      </c>
      <c r="AC21" s="43">
        <f t="shared" si="29"/>
        <v>-76027</v>
      </c>
      <c r="AD21" s="43">
        <f t="shared" si="29"/>
        <v>-74361</v>
      </c>
      <c r="AE21" s="43">
        <f t="shared" si="29"/>
        <v>-75113</v>
      </c>
      <c r="AF21" s="43">
        <f t="shared" si="29"/>
        <v>-73341</v>
      </c>
      <c r="AG21" s="43">
        <f t="shared" si="29"/>
        <v>-72911</v>
      </c>
      <c r="AH21" s="43">
        <f t="shared" si="29"/>
        <v>-71085</v>
      </c>
      <c r="AI21" s="43">
        <f t="shared" si="29"/>
        <v>-69941</v>
      </c>
      <c r="AJ21" s="43">
        <f t="shared" si="29"/>
        <v>-70857</v>
      </c>
      <c r="AK21" s="43">
        <f t="shared" si="29"/>
        <v>-71880</v>
      </c>
      <c r="AL21" s="43">
        <f t="shared" si="29"/>
        <v>-73106</v>
      </c>
      <c r="AM21" s="43">
        <f t="shared" si="29"/>
        <v>-71596</v>
      </c>
      <c r="AN21" s="43">
        <f t="shared" si="29"/>
        <v>-68682</v>
      </c>
      <c r="AO21" s="43">
        <f t="shared" si="29"/>
        <v>-67905</v>
      </c>
      <c r="AP21" s="43">
        <f t="shared" si="29"/>
        <v>-67131</v>
      </c>
      <c r="AQ21" s="43">
        <f t="shared" si="29"/>
        <v>-66357</v>
      </c>
      <c r="AR21" s="43">
        <f t="shared" si="29"/>
        <v>-65583</v>
      </c>
      <c r="AS21" s="43">
        <f t="shared" si="29"/>
        <v>-64807</v>
      </c>
      <c r="AT21" s="43">
        <f t="shared" si="29"/>
        <v>-64034</v>
      </c>
      <c r="AU21" s="43">
        <f t="shared" si="29"/>
        <v>-63259</v>
      </c>
      <c r="AV21" s="43">
        <f t="shared" si="29"/>
        <v>-62484</v>
      </c>
      <c r="AW21" s="43">
        <f t="shared" si="29"/>
        <v>-61710</v>
      </c>
      <c r="AX21" s="43">
        <f t="shared" si="29"/>
        <v>-60935</v>
      </c>
      <c r="AY21" s="43">
        <f t="shared" si="29"/>
        <v>-60161</v>
      </c>
      <c r="AZ21" s="43">
        <f t="shared" si="29"/>
        <v>-59386</v>
      </c>
      <c r="BA21" s="43">
        <f t="shared" si="29"/>
        <v>-58611.5</v>
      </c>
      <c r="BB21" s="43">
        <f t="shared" si="29"/>
        <v>-57836.9</v>
      </c>
      <c r="BC21" s="43">
        <f t="shared" si="29"/>
        <v>-57062.3</v>
      </c>
      <c r="BD21" s="43">
        <f t="shared" si="29"/>
        <v>-56287.7</v>
      </c>
      <c r="BE21" s="43">
        <f t="shared" si="29"/>
        <v>-55513.1</v>
      </c>
      <c r="BF21" s="43">
        <f t="shared" si="29"/>
        <v>-54738.5</v>
      </c>
      <c r="BG21" s="43">
        <f t="shared" si="29"/>
        <v>-53963.9</v>
      </c>
      <c r="BH21" s="43">
        <f t="shared" si="29"/>
        <v>-53189.3</v>
      </c>
      <c r="BI21" s="43">
        <f t="shared" si="29"/>
        <v>-52414.7</v>
      </c>
      <c r="BJ21" s="43">
        <f t="shared" si="29"/>
        <v>-51640.1</v>
      </c>
      <c r="BK21" s="43">
        <f t="shared" si="29"/>
        <v>-50865.5</v>
      </c>
      <c r="BL21" s="43">
        <f t="shared" si="29"/>
        <v>-50090.9</v>
      </c>
      <c r="BM21" s="56">
        <f t="shared" si="13"/>
        <v>-652214.4</v>
      </c>
      <c r="BN21" s="43">
        <f t="shared" si="14"/>
        <v>-58000</v>
      </c>
      <c r="BO21" s="43">
        <f t="shared" si="18"/>
        <v>-57300</v>
      </c>
      <c r="BP21" s="43">
        <f t="shared" si="19"/>
        <v>-56700</v>
      </c>
      <c r="BQ21" s="43">
        <f t="shared" si="20"/>
        <v>-56000</v>
      </c>
      <c r="BR21" s="43">
        <f t="shared" si="21"/>
        <v>-55300</v>
      </c>
      <c r="BS21" s="43">
        <f t="shared" si="22"/>
        <v>-54700</v>
      </c>
      <c r="BT21" s="43">
        <f t="shared" si="23"/>
        <v>-54000</v>
      </c>
      <c r="BU21" s="43">
        <f t="shared" si="24"/>
        <v>-53400</v>
      </c>
      <c r="BV21" s="43">
        <f t="shared" si="25"/>
        <v>-52700</v>
      </c>
      <c r="BW21" s="43">
        <f t="shared" si="26"/>
        <v>-52000</v>
      </c>
      <c r="BX21" s="43">
        <f t="shared" si="27"/>
        <v>-51400</v>
      </c>
      <c r="BY21" s="43">
        <f t="shared" si="28"/>
        <v>-50700</v>
      </c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  <c r="BA22" s="34">
        <v>7645.5</v>
      </c>
      <c r="BB22" s="34">
        <v>7603.9</v>
      </c>
      <c r="BC22" s="34">
        <v>7562.3</v>
      </c>
      <c r="BD22" s="34">
        <v>7520.7</v>
      </c>
      <c r="BE22" s="34">
        <v>7479.1</v>
      </c>
      <c r="BF22" s="34">
        <v>7437.5</v>
      </c>
      <c r="BG22" s="34">
        <v>7395.9</v>
      </c>
      <c r="BH22" s="34">
        <v>7354.3</v>
      </c>
      <c r="BI22" s="34">
        <v>7312.7</v>
      </c>
      <c r="BJ22" s="34">
        <v>7271.1</v>
      </c>
      <c r="BK22" s="34">
        <v>7229.5</v>
      </c>
      <c r="BL22" s="34">
        <v>7187.9</v>
      </c>
      <c r="BM22" s="34">
        <f t="shared" si="13"/>
        <v>89000.400000000009</v>
      </c>
      <c r="BN22" s="34">
        <f t="shared" si="14"/>
        <v>7600</v>
      </c>
      <c r="BO22" s="34">
        <f t="shared" si="18"/>
        <v>7600</v>
      </c>
      <c r="BP22" s="34">
        <f t="shared" si="19"/>
        <v>7600</v>
      </c>
      <c r="BQ22" s="34">
        <f t="shared" si="20"/>
        <v>7500</v>
      </c>
      <c r="BR22" s="34">
        <f t="shared" si="21"/>
        <v>7500</v>
      </c>
      <c r="BS22" s="34">
        <f t="shared" si="22"/>
        <v>7400</v>
      </c>
      <c r="BT22" s="34">
        <f t="shared" si="23"/>
        <v>7400</v>
      </c>
      <c r="BU22" s="34">
        <f t="shared" si="24"/>
        <v>7400</v>
      </c>
      <c r="BV22" s="34">
        <f t="shared" si="25"/>
        <v>7300</v>
      </c>
      <c r="BW22" s="34">
        <f t="shared" si="26"/>
        <v>7300</v>
      </c>
      <c r="BX22" s="34">
        <f t="shared" si="27"/>
        <v>7200</v>
      </c>
      <c r="BY22" s="34">
        <f t="shared" si="28"/>
        <v>7200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  <c r="BA23" s="34">
        <v>153485</v>
      </c>
      <c r="BB23" s="34">
        <v>153572</v>
      </c>
      <c r="BC23" s="34">
        <v>153659</v>
      </c>
      <c r="BD23" s="34">
        <v>153746</v>
      </c>
      <c r="BE23" s="34">
        <v>153833</v>
      </c>
      <c r="BF23" s="34">
        <v>153920</v>
      </c>
      <c r="BG23" s="34">
        <v>154007</v>
      </c>
      <c r="BH23" s="34">
        <v>154094</v>
      </c>
      <c r="BI23" s="34">
        <v>154181</v>
      </c>
      <c r="BJ23" s="34">
        <v>154268</v>
      </c>
      <c r="BK23" s="34">
        <v>154355</v>
      </c>
      <c r="BL23" s="34">
        <v>154442</v>
      </c>
      <c r="BM23" s="34">
        <f t="shared" si="13"/>
        <v>1847562</v>
      </c>
      <c r="BN23" s="34">
        <f t="shared" si="14"/>
        <v>153500</v>
      </c>
      <c r="BO23" s="34">
        <f t="shared" si="18"/>
        <v>153600</v>
      </c>
      <c r="BP23" s="34">
        <f t="shared" si="19"/>
        <v>153700</v>
      </c>
      <c r="BQ23" s="34">
        <f t="shared" si="20"/>
        <v>153700</v>
      </c>
      <c r="BR23" s="34">
        <f t="shared" si="21"/>
        <v>153800</v>
      </c>
      <c r="BS23" s="34">
        <f t="shared" si="22"/>
        <v>153900</v>
      </c>
      <c r="BT23" s="34">
        <f t="shared" si="23"/>
        <v>154000</v>
      </c>
      <c r="BU23" s="34">
        <f t="shared" si="24"/>
        <v>154100</v>
      </c>
      <c r="BV23" s="34">
        <f t="shared" si="25"/>
        <v>154200</v>
      </c>
      <c r="BW23" s="34">
        <f t="shared" si="26"/>
        <v>154300</v>
      </c>
      <c r="BX23" s="34">
        <f t="shared" si="27"/>
        <v>154400</v>
      </c>
      <c r="BY23" s="34">
        <f t="shared" si="28"/>
        <v>154400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  <c r="BA24" s="34">
        <v>126008.5</v>
      </c>
      <c r="BB24" s="34">
        <v>125991.1</v>
      </c>
      <c r="BC24" s="34">
        <v>125973.7</v>
      </c>
      <c r="BD24" s="34">
        <v>125956.3</v>
      </c>
      <c r="BE24" s="34">
        <v>125938.9</v>
      </c>
      <c r="BF24" s="34">
        <v>125921.5</v>
      </c>
      <c r="BG24" s="34">
        <v>125904.1</v>
      </c>
      <c r="BH24" s="34">
        <v>125886.7</v>
      </c>
      <c r="BI24" s="34">
        <v>125869.3</v>
      </c>
      <c r="BJ24" s="34">
        <v>125851.9</v>
      </c>
      <c r="BK24" s="34">
        <v>125834.5</v>
      </c>
      <c r="BL24" s="34">
        <v>125817.1</v>
      </c>
      <c r="BM24" s="34">
        <f t="shared" si="13"/>
        <v>1510953.5999999999</v>
      </c>
      <c r="BN24" s="34">
        <f t="shared" si="14"/>
        <v>126000</v>
      </c>
      <c r="BO24" s="34">
        <f t="shared" si="18"/>
        <v>126000</v>
      </c>
      <c r="BP24" s="34">
        <f t="shared" si="19"/>
        <v>126000</v>
      </c>
      <c r="BQ24" s="34">
        <f t="shared" si="20"/>
        <v>126000</v>
      </c>
      <c r="BR24" s="34">
        <f t="shared" si="21"/>
        <v>125900</v>
      </c>
      <c r="BS24" s="34">
        <f t="shared" si="22"/>
        <v>125900</v>
      </c>
      <c r="BT24" s="34">
        <f t="shared" si="23"/>
        <v>125900</v>
      </c>
      <c r="BU24" s="34">
        <f t="shared" si="24"/>
        <v>125900</v>
      </c>
      <c r="BV24" s="34">
        <f t="shared" si="25"/>
        <v>125900</v>
      </c>
      <c r="BW24" s="34">
        <f t="shared" si="26"/>
        <v>125900</v>
      </c>
      <c r="BX24" s="34">
        <f t="shared" si="27"/>
        <v>125800</v>
      </c>
      <c r="BY24" s="34">
        <f t="shared" si="28"/>
        <v>125800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  <c r="BA25" s="39">
        <v>31160</v>
      </c>
      <c r="BB25" s="39">
        <v>30978</v>
      </c>
      <c r="BC25" s="39">
        <v>30796</v>
      </c>
      <c r="BD25" s="39">
        <v>30614</v>
      </c>
      <c r="BE25" s="39">
        <v>30432</v>
      </c>
      <c r="BF25" s="39">
        <v>30250</v>
      </c>
      <c r="BG25" s="39">
        <v>30068</v>
      </c>
      <c r="BH25" s="39">
        <v>29886</v>
      </c>
      <c r="BI25" s="39">
        <v>29704</v>
      </c>
      <c r="BJ25" s="39">
        <v>29522</v>
      </c>
      <c r="BK25" s="39">
        <v>29340</v>
      </c>
      <c r="BL25" s="39">
        <v>29158</v>
      </c>
      <c r="BM25" s="39">
        <f t="shared" si="13"/>
        <v>361908</v>
      </c>
      <c r="BN25" s="39">
        <f t="shared" si="14"/>
        <v>31100</v>
      </c>
      <c r="BO25" s="39">
        <f t="shared" si="18"/>
        <v>30900</v>
      </c>
      <c r="BP25" s="39">
        <f t="shared" si="19"/>
        <v>30800</v>
      </c>
      <c r="BQ25" s="39">
        <f t="shared" si="20"/>
        <v>30600</v>
      </c>
      <c r="BR25" s="39">
        <f t="shared" si="21"/>
        <v>30400</v>
      </c>
      <c r="BS25" s="39">
        <f t="shared" si="22"/>
        <v>30200</v>
      </c>
      <c r="BT25" s="39">
        <f t="shared" si="23"/>
        <v>30100</v>
      </c>
      <c r="BU25" s="39">
        <f t="shared" si="24"/>
        <v>29900</v>
      </c>
      <c r="BV25" s="39">
        <f t="shared" si="25"/>
        <v>29700</v>
      </c>
      <c r="BW25" s="39">
        <f t="shared" si="26"/>
        <v>29600</v>
      </c>
      <c r="BX25" s="39">
        <f t="shared" si="27"/>
        <v>29400</v>
      </c>
      <c r="BY25" s="39">
        <f t="shared" si="28"/>
        <v>29200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BL26" si="30">SUBTOTAL(9,E22:E25)</f>
        <v>328958</v>
      </c>
      <c r="F26" s="43">
        <f t="shared" si="30"/>
        <v>327865</v>
      </c>
      <c r="G26" s="43">
        <f t="shared" si="30"/>
        <v>327017</v>
      </c>
      <c r="H26" s="43">
        <f t="shared" si="30"/>
        <v>326489</v>
      </c>
      <c r="I26" s="43">
        <f t="shared" si="30"/>
        <v>324448</v>
      </c>
      <c r="J26" s="43">
        <f t="shared" si="30"/>
        <v>322738</v>
      </c>
      <c r="K26" s="43">
        <f t="shared" si="30"/>
        <v>323352</v>
      </c>
      <c r="L26" s="43">
        <f t="shared" si="30"/>
        <v>322829</v>
      </c>
      <c r="M26" s="43">
        <f t="shared" si="30"/>
        <v>320668</v>
      </c>
      <c r="N26" s="43">
        <f t="shared" si="30"/>
        <v>322361</v>
      </c>
      <c r="O26" s="43">
        <f t="shared" si="30"/>
        <v>322762</v>
      </c>
      <c r="P26" s="43">
        <f t="shared" si="30"/>
        <v>320087</v>
      </c>
      <c r="Q26" s="43">
        <f t="shared" si="30"/>
        <v>320057</v>
      </c>
      <c r="R26" s="43">
        <f t="shared" si="30"/>
        <v>322852</v>
      </c>
      <c r="S26" s="43">
        <f t="shared" si="30"/>
        <v>322532</v>
      </c>
      <c r="T26" s="43">
        <f t="shared" si="30"/>
        <v>323747</v>
      </c>
      <c r="U26" s="43">
        <f t="shared" si="30"/>
        <v>325220</v>
      </c>
      <c r="V26" s="43">
        <f t="shared" si="30"/>
        <v>324687</v>
      </c>
      <c r="W26" s="43">
        <f t="shared" si="30"/>
        <v>325589</v>
      </c>
      <c r="X26" s="43">
        <f t="shared" si="30"/>
        <v>325439</v>
      </c>
      <c r="Y26" s="43">
        <f t="shared" si="30"/>
        <v>323834</v>
      </c>
      <c r="Z26" s="43">
        <f t="shared" si="30"/>
        <v>323568</v>
      </c>
      <c r="AA26" s="43">
        <f t="shared" si="30"/>
        <v>324032</v>
      </c>
      <c r="AB26" s="43">
        <f t="shared" si="30"/>
        <v>328002</v>
      </c>
      <c r="AC26" s="43">
        <f t="shared" si="30"/>
        <v>325190</v>
      </c>
      <c r="AD26" s="43">
        <f t="shared" si="30"/>
        <v>324372</v>
      </c>
      <c r="AE26" s="43">
        <f t="shared" si="30"/>
        <v>319023</v>
      </c>
      <c r="AF26" s="43">
        <f t="shared" si="30"/>
        <v>318804</v>
      </c>
      <c r="AG26" s="43">
        <f t="shared" si="30"/>
        <v>321839</v>
      </c>
      <c r="AH26" s="43">
        <f t="shared" si="30"/>
        <v>322892</v>
      </c>
      <c r="AI26" s="43">
        <f t="shared" si="30"/>
        <v>321657</v>
      </c>
      <c r="AJ26" s="43">
        <f t="shared" si="30"/>
        <v>319363</v>
      </c>
      <c r="AK26" s="43">
        <f t="shared" si="30"/>
        <v>319627</v>
      </c>
      <c r="AL26" s="43">
        <f t="shared" si="30"/>
        <v>318711</v>
      </c>
      <c r="AM26" s="43">
        <f t="shared" si="30"/>
        <v>317272</v>
      </c>
      <c r="AN26" s="43">
        <f t="shared" si="30"/>
        <v>320304</v>
      </c>
      <c r="AO26" s="43">
        <f t="shared" si="30"/>
        <v>320150</v>
      </c>
      <c r="AP26" s="43">
        <f t="shared" si="30"/>
        <v>319996</v>
      </c>
      <c r="AQ26" s="43">
        <f t="shared" si="30"/>
        <v>319842</v>
      </c>
      <c r="AR26" s="43">
        <f t="shared" si="30"/>
        <v>319686</v>
      </c>
      <c r="AS26" s="43">
        <f t="shared" si="30"/>
        <v>319533</v>
      </c>
      <c r="AT26" s="43">
        <f t="shared" si="30"/>
        <v>319378</v>
      </c>
      <c r="AU26" s="43">
        <f t="shared" si="30"/>
        <v>319225</v>
      </c>
      <c r="AV26" s="43">
        <f t="shared" si="30"/>
        <v>319069</v>
      </c>
      <c r="AW26" s="43">
        <f t="shared" si="30"/>
        <v>318915</v>
      </c>
      <c r="AX26" s="43">
        <f t="shared" si="30"/>
        <v>318761</v>
      </c>
      <c r="AY26" s="43">
        <f t="shared" si="30"/>
        <v>318607</v>
      </c>
      <c r="AZ26" s="43">
        <f t="shared" si="30"/>
        <v>318453</v>
      </c>
      <c r="BA26" s="43">
        <f t="shared" si="30"/>
        <v>318299</v>
      </c>
      <c r="BB26" s="43">
        <f t="shared" si="30"/>
        <v>318145</v>
      </c>
      <c r="BC26" s="43">
        <f t="shared" si="30"/>
        <v>317991</v>
      </c>
      <c r="BD26" s="43">
        <f t="shared" si="30"/>
        <v>317837</v>
      </c>
      <c r="BE26" s="43">
        <f t="shared" si="30"/>
        <v>317683</v>
      </c>
      <c r="BF26" s="43">
        <f t="shared" si="30"/>
        <v>317529</v>
      </c>
      <c r="BG26" s="43">
        <f t="shared" si="30"/>
        <v>317375</v>
      </c>
      <c r="BH26" s="43">
        <f t="shared" si="30"/>
        <v>317221</v>
      </c>
      <c r="BI26" s="43">
        <f t="shared" si="30"/>
        <v>317067</v>
      </c>
      <c r="BJ26" s="43">
        <f t="shared" si="30"/>
        <v>316913</v>
      </c>
      <c r="BK26" s="43">
        <f t="shared" si="30"/>
        <v>316759</v>
      </c>
      <c r="BL26" s="43">
        <f t="shared" si="30"/>
        <v>316605</v>
      </c>
      <c r="BM26" s="56">
        <f t="shared" si="13"/>
        <v>3809424</v>
      </c>
      <c r="BN26" s="43">
        <f t="shared" si="14"/>
        <v>318300</v>
      </c>
      <c r="BO26" s="43">
        <f t="shared" si="18"/>
        <v>318100</v>
      </c>
      <c r="BP26" s="43">
        <f t="shared" si="19"/>
        <v>318000</v>
      </c>
      <c r="BQ26" s="43">
        <f t="shared" si="20"/>
        <v>317800</v>
      </c>
      <c r="BR26" s="43">
        <f t="shared" si="21"/>
        <v>317700</v>
      </c>
      <c r="BS26" s="43">
        <f t="shared" si="22"/>
        <v>317500</v>
      </c>
      <c r="BT26" s="43">
        <f t="shared" si="23"/>
        <v>317400</v>
      </c>
      <c r="BU26" s="43">
        <f t="shared" si="24"/>
        <v>317200</v>
      </c>
      <c r="BV26" s="43">
        <f t="shared" si="25"/>
        <v>317100</v>
      </c>
      <c r="BW26" s="43">
        <f t="shared" si="26"/>
        <v>316900</v>
      </c>
      <c r="BX26" s="43">
        <f t="shared" si="27"/>
        <v>316800</v>
      </c>
      <c r="BY26" s="43">
        <f t="shared" si="28"/>
        <v>316600</v>
      </c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  <c r="BA27" s="34">
        <v>11940.5</v>
      </c>
      <c r="BB27" s="34">
        <v>12107.1</v>
      </c>
      <c r="BC27" s="34">
        <v>12273.7</v>
      </c>
      <c r="BD27" s="34">
        <v>12440.3</v>
      </c>
      <c r="BE27" s="34">
        <v>12606.9</v>
      </c>
      <c r="BF27" s="34">
        <v>12773.5</v>
      </c>
      <c r="BG27" s="34">
        <v>12940.1</v>
      </c>
      <c r="BH27" s="34">
        <v>13106.7</v>
      </c>
      <c r="BI27" s="34">
        <v>13273.3</v>
      </c>
      <c r="BJ27" s="34">
        <v>13439.9</v>
      </c>
      <c r="BK27" s="34">
        <v>13606.5</v>
      </c>
      <c r="BL27" s="34">
        <v>13773.1</v>
      </c>
      <c r="BM27" s="34">
        <f t="shared" si="13"/>
        <v>154281.60000000001</v>
      </c>
      <c r="BN27" s="34">
        <f t="shared" si="14"/>
        <v>11800</v>
      </c>
      <c r="BO27" s="34">
        <f t="shared" si="18"/>
        <v>12000</v>
      </c>
      <c r="BP27" s="34">
        <f t="shared" si="19"/>
        <v>12200</v>
      </c>
      <c r="BQ27" s="34">
        <f t="shared" si="20"/>
        <v>12400</v>
      </c>
      <c r="BR27" s="34">
        <f t="shared" si="21"/>
        <v>12600</v>
      </c>
      <c r="BS27" s="34">
        <f t="shared" si="22"/>
        <v>12800</v>
      </c>
      <c r="BT27" s="34">
        <f t="shared" si="23"/>
        <v>13000</v>
      </c>
      <c r="BU27" s="34">
        <f t="shared" si="24"/>
        <v>13200</v>
      </c>
      <c r="BV27" s="34">
        <f t="shared" si="25"/>
        <v>13300</v>
      </c>
      <c r="BW27" s="34">
        <f t="shared" si="26"/>
        <v>13500</v>
      </c>
      <c r="BX27" s="34">
        <f t="shared" si="27"/>
        <v>13700</v>
      </c>
      <c r="BY27" s="34">
        <f t="shared" si="28"/>
        <v>13900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  <c r="BA28" s="34">
        <v>53406.5</v>
      </c>
      <c r="BB28" s="34">
        <v>53351.8</v>
      </c>
      <c r="BC28" s="34">
        <v>53297.1</v>
      </c>
      <c r="BD28" s="34">
        <v>53242.400000000001</v>
      </c>
      <c r="BE28" s="34">
        <v>53187.7</v>
      </c>
      <c r="BF28" s="34">
        <v>53133</v>
      </c>
      <c r="BG28" s="34">
        <v>53078.3</v>
      </c>
      <c r="BH28" s="34">
        <v>53023.6</v>
      </c>
      <c r="BI28" s="34">
        <v>52968.9</v>
      </c>
      <c r="BJ28" s="34">
        <v>52914.2</v>
      </c>
      <c r="BK28" s="34">
        <v>52859.5</v>
      </c>
      <c r="BL28" s="34">
        <v>52804.800000000003</v>
      </c>
      <c r="BM28" s="34">
        <f t="shared" si="13"/>
        <v>637267.80000000005</v>
      </c>
      <c r="BN28" s="34">
        <f t="shared" si="14"/>
        <v>53400</v>
      </c>
      <c r="BO28" s="34">
        <f t="shared" si="18"/>
        <v>53300</v>
      </c>
      <c r="BP28" s="34">
        <f t="shared" si="19"/>
        <v>53300</v>
      </c>
      <c r="BQ28" s="34">
        <f t="shared" si="20"/>
        <v>53200</v>
      </c>
      <c r="BR28" s="34">
        <f t="shared" si="21"/>
        <v>53200</v>
      </c>
      <c r="BS28" s="34">
        <f t="shared" si="22"/>
        <v>53100</v>
      </c>
      <c r="BT28" s="34">
        <f t="shared" si="23"/>
        <v>53100</v>
      </c>
      <c r="BU28" s="34">
        <f t="shared" si="24"/>
        <v>53000</v>
      </c>
      <c r="BV28" s="34">
        <f t="shared" si="25"/>
        <v>53000</v>
      </c>
      <c r="BW28" s="34">
        <f t="shared" si="26"/>
        <v>52900</v>
      </c>
      <c r="BX28" s="34">
        <f t="shared" si="27"/>
        <v>52900</v>
      </c>
      <c r="BY28" s="34">
        <f t="shared" si="28"/>
        <v>52800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  <c r="BA29" s="34">
        <v>54253</v>
      </c>
      <c r="BB29" s="34">
        <v>54263</v>
      </c>
      <c r="BC29" s="34">
        <v>54273</v>
      </c>
      <c r="BD29" s="34">
        <v>54283</v>
      </c>
      <c r="BE29" s="34">
        <v>54293</v>
      </c>
      <c r="BF29" s="34">
        <v>54303</v>
      </c>
      <c r="BG29" s="34">
        <v>54313</v>
      </c>
      <c r="BH29" s="34">
        <v>54323</v>
      </c>
      <c r="BI29" s="34">
        <v>54333</v>
      </c>
      <c r="BJ29" s="34">
        <v>54343</v>
      </c>
      <c r="BK29" s="34">
        <v>54353</v>
      </c>
      <c r="BL29" s="34">
        <v>54363</v>
      </c>
      <c r="BM29" s="34">
        <f t="shared" si="13"/>
        <v>651696</v>
      </c>
      <c r="BN29" s="34">
        <f t="shared" si="14"/>
        <v>54300</v>
      </c>
      <c r="BO29" s="34">
        <f t="shared" si="18"/>
        <v>54300</v>
      </c>
      <c r="BP29" s="34">
        <f t="shared" si="19"/>
        <v>54300</v>
      </c>
      <c r="BQ29" s="34">
        <f t="shared" si="20"/>
        <v>54300</v>
      </c>
      <c r="BR29" s="34">
        <f t="shared" si="21"/>
        <v>54300</v>
      </c>
      <c r="BS29" s="34">
        <f t="shared" si="22"/>
        <v>54300</v>
      </c>
      <c r="BT29" s="34">
        <f t="shared" si="23"/>
        <v>54300</v>
      </c>
      <c r="BU29" s="34">
        <f t="shared" si="24"/>
        <v>54300</v>
      </c>
      <c r="BV29" s="34">
        <f t="shared" si="25"/>
        <v>54300</v>
      </c>
      <c r="BW29" s="34">
        <f t="shared" si="26"/>
        <v>54300</v>
      </c>
      <c r="BX29" s="34">
        <f t="shared" si="27"/>
        <v>54400</v>
      </c>
      <c r="BY29" s="34">
        <f t="shared" si="28"/>
        <v>54400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  <c r="BA30" s="39">
        <v>30108.5</v>
      </c>
      <c r="BB30" s="39">
        <v>30032.799999999999</v>
      </c>
      <c r="BC30" s="39">
        <v>29957.1</v>
      </c>
      <c r="BD30" s="39">
        <v>29881.4</v>
      </c>
      <c r="BE30" s="39">
        <v>29805.7</v>
      </c>
      <c r="BF30" s="39">
        <v>29730</v>
      </c>
      <c r="BG30" s="39">
        <v>29654.3</v>
      </c>
      <c r="BH30" s="39">
        <v>29578.6</v>
      </c>
      <c r="BI30" s="39">
        <v>29502.9</v>
      </c>
      <c r="BJ30" s="39">
        <v>29427.200000000001</v>
      </c>
      <c r="BK30" s="39">
        <v>29351.5</v>
      </c>
      <c r="BL30" s="39">
        <v>29275.8</v>
      </c>
      <c r="BM30" s="39">
        <f t="shared" si="13"/>
        <v>356305.8</v>
      </c>
      <c r="BN30" s="39">
        <f t="shared" si="14"/>
        <v>30100</v>
      </c>
      <c r="BO30" s="39">
        <f t="shared" si="18"/>
        <v>30000</v>
      </c>
      <c r="BP30" s="39">
        <f t="shared" si="19"/>
        <v>29900</v>
      </c>
      <c r="BQ30" s="39">
        <f t="shared" si="20"/>
        <v>29900</v>
      </c>
      <c r="BR30" s="39">
        <f t="shared" si="21"/>
        <v>29800</v>
      </c>
      <c r="BS30" s="39">
        <f t="shared" si="22"/>
        <v>29700</v>
      </c>
      <c r="BT30" s="39">
        <f t="shared" si="23"/>
        <v>29700</v>
      </c>
      <c r="BU30" s="39">
        <f t="shared" si="24"/>
        <v>29600</v>
      </c>
      <c r="BV30" s="39">
        <f t="shared" si="25"/>
        <v>29500</v>
      </c>
      <c r="BW30" s="39">
        <f t="shared" si="26"/>
        <v>29400</v>
      </c>
      <c r="BX30" s="39">
        <f t="shared" si="27"/>
        <v>29400</v>
      </c>
      <c r="BY30" s="39">
        <f t="shared" si="28"/>
        <v>29300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BL31" si="31">SUBTOTAL(9,E27:E30)</f>
        <v>146986</v>
      </c>
      <c r="F31" s="43">
        <f t="shared" si="31"/>
        <v>148012</v>
      </c>
      <c r="G31" s="43">
        <f t="shared" si="31"/>
        <v>148057</v>
      </c>
      <c r="H31" s="43">
        <f t="shared" si="31"/>
        <v>148606</v>
      </c>
      <c r="I31" s="43">
        <f t="shared" si="31"/>
        <v>147410</v>
      </c>
      <c r="J31" s="43">
        <f t="shared" si="31"/>
        <v>148809</v>
      </c>
      <c r="K31" s="43">
        <f t="shared" si="31"/>
        <v>151366</v>
      </c>
      <c r="L31" s="43">
        <f t="shared" si="31"/>
        <v>150701</v>
      </c>
      <c r="M31" s="43">
        <f t="shared" si="31"/>
        <v>149987</v>
      </c>
      <c r="N31" s="43">
        <f t="shared" si="31"/>
        <v>149347</v>
      </c>
      <c r="O31" s="43">
        <f t="shared" si="31"/>
        <v>146801</v>
      </c>
      <c r="P31" s="43">
        <f t="shared" si="31"/>
        <v>147149</v>
      </c>
      <c r="Q31" s="43">
        <f t="shared" si="31"/>
        <v>145876</v>
      </c>
      <c r="R31" s="43">
        <f t="shared" si="31"/>
        <v>145504</v>
      </c>
      <c r="S31" s="43">
        <f t="shared" si="31"/>
        <v>147458</v>
      </c>
      <c r="T31" s="43">
        <f t="shared" si="31"/>
        <v>147807</v>
      </c>
      <c r="U31" s="43">
        <f t="shared" si="31"/>
        <v>146806</v>
      </c>
      <c r="V31" s="43">
        <f t="shared" si="31"/>
        <v>148756</v>
      </c>
      <c r="W31" s="43">
        <f t="shared" si="31"/>
        <v>147829</v>
      </c>
      <c r="X31" s="43">
        <f t="shared" si="31"/>
        <v>145727</v>
      </c>
      <c r="Y31" s="43">
        <f t="shared" si="31"/>
        <v>146806</v>
      </c>
      <c r="Z31" s="43">
        <f t="shared" si="31"/>
        <v>144412</v>
      </c>
      <c r="AA31" s="43">
        <f t="shared" si="31"/>
        <v>146657</v>
      </c>
      <c r="AB31" s="43">
        <f t="shared" si="31"/>
        <v>146601</v>
      </c>
      <c r="AC31" s="43">
        <f t="shared" si="31"/>
        <v>148138</v>
      </c>
      <c r="AD31" s="43">
        <f t="shared" si="31"/>
        <v>147767</v>
      </c>
      <c r="AE31" s="43">
        <f t="shared" si="31"/>
        <v>149349</v>
      </c>
      <c r="AF31" s="43">
        <f t="shared" si="31"/>
        <v>148997</v>
      </c>
      <c r="AG31" s="43">
        <f t="shared" si="31"/>
        <v>147650</v>
      </c>
      <c r="AH31" s="43">
        <f t="shared" si="31"/>
        <v>150329</v>
      </c>
      <c r="AI31" s="43">
        <f t="shared" si="31"/>
        <v>150841</v>
      </c>
      <c r="AJ31" s="43">
        <f t="shared" si="31"/>
        <v>150495</v>
      </c>
      <c r="AK31" s="43">
        <f t="shared" si="31"/>
        <v>150814</v>
      </c>
      <c r="AL31" s="43">
        <f t="shared" si="31"/>
        <v>150214</v>
      </c>
      <c r="AM31" s="43">
        <f t="shared" si="31"/>
        <v>151425</v>
      </c>
      <c r="AN31" s="43">
        <f t="shared" si="31"/>
        <v>149107</v>
      </c>
      <c r="AO31" s="43">
        <f t="shared" si="31"/>
        <v>149152</v>
      </c>
      <c r="AP31" s="43">
        <f t="shared" si="31"/>
        <v>149199</v>
      </c>
      <c r="AQ31" s="43">
        <f t="shared" si="31"/>
        <v>149245</v>
      </c>
      <c r="AR31" s="43">
        <f t="shared" si="31"/>
        <v>149291</v>
      </c>
      <c r="AS31" s="43">
        <f t="shared" si="31"/>
        <v>149338</v>
      </c>
      <c r="AT31" s="43">
        <f t="shared" si="31"/>
        <v>149385</v>
      </c>
      <c r="AU31" s="43">
        <f t="shared" si="31"/>
        <v>149431</v>
      </c>
      <c r="AV31" s="43">
        <f t="shared" si="31"/>
        <v>149477</v>
      </c>
      <c r="AW31" s="43">
        <f t="shared" si="31"/>
        <v>149523</v>
      </c>
      <c r="AX31" s="43">
        <f t="shared" si="31"/>
        <v>149571</v>
      </c>
      <c r="AY31" s="43">
        <f t="shared" si="31"/>
        <v>149616</v>
      </c>
      <c r="AZ31" s="43">
        <f t="shared" si="31"/>
        <v>149662</v>
      </c>
      <c r="BA31" s="43">
        <f t="shared" si="31"/>
        <v>149708.5</v>
      </c>
      <c r="BB31" s="43">
        <f t="shared" si="31"/>
        <v>149754.69999999998</v>
      </c>
      <c r="BC31" s="43">
        <f t="shared" si="31"/>
        <v>149800.9</v>
      </c>
      <c r="BD31" s="43">
        <f t="shared" si="31"/>
        <v>149847.1</v>
      </c>
      <c r="BE31" s="43">
        <f t="shared" si="31"/>
        <v>149893.29999999999</v>
      </c>
      <c r="BF31" s="43">
        <f t="shared" si="31"/>
        <v>149939.5</v>
      </c>
      <c r="BG31" s="43">
        <f t="shared" si="31"/>
        <v>149985.70000000001</v>
      </c>
      <c r="BH31" s="43">
        <f t="shared" si="31"/>
        <v>150031.9</v>
      </c>
      <c r="BI31" s="43">
        <f t="shared" si="31"/>
        <v>150078.1</v>
      </c>
      <c r="BJ31" s="43">
        <f t="shared" si="31"/>
        <v>150124.29999999999</v>
      </c>
      <c r="BK31" s="43">
        <f t="shared" si="31"/>
        <v>150170.5</v>
      </c>
      <c r="BL31" s="43">
        <f t="shared" si="31"/>
        <v>150216.70000000001</v>
      </c>
      <c r="BM31" s="56">
        <f t="shared" si="13"/>
        <v>1799551.2</v>
      </c>
      <c r="BN31" s="43">
        <f t="shared" si="14"/>
        <v>149700</v>
      </c>
      <c r="BO31" s="43">
        <f t="shared" si="18"/>
        <v>149800</v>
      </c>
      <c r="BP31" s="43">
        <f t="shared" si="19"/>
        <v>149800</v>
      </c>
      <c r="BQ31" s="43">
        <f t="shared" si="20"/>
        <v>149800</v>
      </c>
      <c r="BR31" s="43">
        <f t="shared" si="21"/>
        <v>149900</v>
      </c>
      <c r="BS31" s="43">
        <f t="shared" si="22"/>
        <v>149900</v>
      </c>
      <c r="BT31" s="43">
        <f t="shared" si="23"/>
        <v>150000</v>
      </c>
      <c r="BU31" s="43">
        <f t="shared" si="24"/>
        <v>150000</v>
      </c>
      <c r="BV31" s="43">
        <f t="shared" si="25"/>
        <v>150100</v>
      </c>
      <c r="BW31" s="43">
        <f t="shared" si="26"/>
        <v>150100</v>
      </c>
      <c r="BX31" s="43">
        <f t="shared" si="27"/>
        <v>150200</v>
      </c>
      <c r="BY31" s="43">
        <f t="shared" si="28"/>
        <v>150200</v>
      </c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  <c r="BA32" s="34">
        <v>10540.5</v>
      </c>
      <c r="BB32" s="34">
        <v>10624.9</v>
      </c>
      <c r="BC32" s="34">
        <v>10709.3</v>
      </c>
      <c r="BD32" s="34">
        <v>10793.7</v>
      </c>
      <c r="BE32" s="34">
        <v>10878.1</v>
      </c>
      <c r="BF32" s="34">
        <v>10962.5</v>
      </c>
      <c r="BG32" s="34">
        <v>11046.9</v>
      </c>
      <c r="BH32" s="34">
        <v>11131.3</v>
      </c>
      <c r="BI32" s="34">
        <v>11215.7</v>
      </c>
      <c r="BJ32" s="34">
        <v>11300.1</v>
      </c>
      <c r="BK32" s="34">
        <v>11384.5</v>
      </c>
      <c r="BL32" s="34">
        <v>11468.9</v>
      </c>
      <c r="BM32" s="34">
        <f t="shared" si="13"/>
        <v>132056.4</v>
      </c>
      <c r="BN32" s="34">
        <f t="shared" si="14"/>
        <v>10500</v>
      </c>
      <c r="BO32" s="34">
        <f t="shared" si="18"/>
        <v>10600</v>
      </c>
      <c r="BP32" s="34">
        <f t="shared" si="19"/>
        <v>10700</v>
      </c>
      <c r="BQ32" s="34">
        <f t="shared" si="20"/>
        <v>10800</v>
      </c>
      <c r="BR32" s="34">
        <f t="shared" si="21"/>
        <v>10900</v>
      </c>
      <c r="BS32" s="34">
        <f t="shared" si="22"/>
        <v>11000</v>
      </c>
      <c r="BT32" s="34">
        <f t="shared" si="23"/>
        <v>11100</v>
      </c>
      <c r="BU32" s="34">
        <f t="shared" si="24"/>
        <v>11100</v>
      </c>
      <c r="BV32" s="34">
        <f t="shared" si="25"/>
        <v>11200</v>
      </c>
      <c r="BW32" s="34">
        <f t="shared" si="26"/>
        <v>11300</v>
      </c>
      <c r="BX32" s="34">
        <f t="shared" si="27"/>
        <v>11400</v>
      </c>
      <c r="BY32" s="34">
        <f t="shared" si="28"/>
        <v>11500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  <c r="BA33" s="34">
        <v>89661</v>
      </c>
      <c r="BB33" s="34">
        <v>89441.3</v>
      </c>
      <c r="BC33" s="34">
        <v>89221.6</v>
      </c>
      <c r="BD33" s="34">
        <v>89001.9</v>
      </c>
      <c r="BE33" s="34">
        <v>88782.2</v>
      </c>
      <c r="BF33" s="34">
        <v>88562.5</v>
      </c>
      <c r="BG33" s="34">
        <v>88342.8</v>
      </c>
      <c r="BH33" s="34">
        <v>88123.1</v>
      </c>
      <c r="BI33" s="34">
        <v>87903.4</v>
      </c>
      <c r="BJ33" s="34">
        <v>87683.7</v>
      </c>
      <c r="BK33" s="34">
        <v>87464</v>
      </c>
      <c r="BL33" s="34">
        <v>87244.3</v>
      </c>
      <c r="BM33" s="34">
        <f t="shared" si="13"/>
        <v>1061431.8</v>
      </c>
      <c r="BN33" s="34">
        <f t="shared" si="14"/>
        <v>89600</v>
      </c>
      <c r="BO33" s="34">
        <f t="shared" si="18"/>
        <v>89400</v>
      </c>
      <c r="BP33" s="34">
        <f t="shared" si="19"/>
        <v>89200</v>
      </c>
      <c r="BQ33" s="34">
        <f t="shared" si="20"/>
        <v>89000</v>
      </c>
      <c r="BR33" s="34">
        <f t="shared" si="21"/>
        <v>88800</v>
      </c>
      <c r="BS33" s="34">
        <f t="shared" si="22"/>
        <v>88600</v>
      </c>
      <c r="BT33" s="34">
        <f t="shared" si="23"/>
        <v>88300</v>
      </c>
      <c r="BU33" s="34">
        <f t="shared" si="24"/>
        <v>88100</v>
      </c>
      <c r="BV33" s="34">
        <f t="shared" si="25"/>
        <v>87900</v>
      </c>
      <c r="BW33" s="34">
        <f t="shared" si="26"/>
        <v>87700</v>
      </c>
      <c r="BX33" s="34">
        <f t="shared" si="27"/>
        <v>87500</v>
      </c>
      <c r="BY33" s="34">
        <f t="shared" si="28"/>
        <v>87300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  <c r="BA34" s="34">
        <v>129237</v>
      </c>
      <c r="BB34" s="34">
        <v>129268</v>
      </c>
      <c r="BC34" s="34">
        <v>129299</v>
      </c>
      <c r="BD34" s="34">
        <v>129330</v>
      </c>
      <c r="BE34" s="34">
        <v>129361</v>
      </c>
      <c r="BF34" s="34">
        <v>129392</v>
      </c>
      <c r="BG34" s="34">
        <v>129423</v>
      </c>
      <c r="BH34" s="34">
        <v>129454</v>
      </c>
      <c r="BI34" s="34">
        <v>129485</v>
      </c>
      <c r="BJ34" s="34">
        <v>129516</v>
      </c>
      <c r="BK34" s="34">
        <v>129547</v>
      </c>
      <c r="BL34" s="34">
        <v>129578</v>
      </c>
      <c r="BM34" s="34">
        <f t="shared" si="13"/>
        <v>1552890</v>
      </c>
      <c r="BN34" s="34">
        <f t="shared" si="14"/>
        <v>129200</v>
      </c>
      <c r="BO34" s="34">
        <f t="shared" si="18"/>
        <v>129300</v>
      </c>
      <c r="BP34" s="34">
        <f t="shared" si="19"/>
        <v>129300</v>
      </c>
      <c r="BQ34" s="34">
        <f t="shared" si="20"/>
        <v>129300</v>
      </c>
      <c r="BR34" s="34">
        <f t="shared" si="21"/>
        <v>129400</v>
      </c>
      <c r="BS34" s="34">
        <f t="shared" si="22"/>
        <v>129400</v>
      </c>
      <c r="BT34" s="34">
        <f t="shared" si="23"/>
        <v>129400</v>
      </c>
      <c r="BU34" s="34">
        <f t="shared" si="24"/>
        <v>129500</v>
      </c>
      <c r="BV34" s="34">
        <f t="shared" si="25"/>
        <v>129500</v>
      </c>
      <c r="BW34" s="34">
        <f t="shared" si="26"/>
        <v>129500</v>
      </c>
      <c r="BX34" s="34">
        <f t="shared" si="27"/>
        <v>129500</v>
      </c>
      <c r="BY34" s="34">
        <f t="shared" si="28"/>
        <v>129600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  <c r="BA35" s="39">
        <v>40261.5</v>
      </c>
      <c r="BB35" s="39">
        <v>40180.800000000003</v>
      </c>
      <c r="BC35" s="39">
        <v>40100.1</v>
      </c>
      <c r="BD35" s="39">
        <v>40019.4</v>
      </c>
      <c r="BE35" s="39">
        <v>39938.699999999997</v>
      </c>
      <c r="BF35" s="39">
        <v>39858</v>
      </c>
      <c r="BG35" s="39">
        <v>39777.300000000003</v>
      </c>
      <c r="BH35" s="39">
        <v>39696.6</v>
      </c>
      <c r="BI35" s="39">
        <v>39615.9</v>
      </c>
      <c r="BJ35" s="39">
        <v>39535.199999999997</v>
      </c>
      <c r="BK35" s="39">
        <v>39454.5</v>
      </c>
      <c r="BL35" s="39">
        <v>39373.800000000003</v>
      </c>
      <c r="BM35" s="39">
        <f t="shared" si="13"/>
        <v>477811.8</v>
      </c>
      <c r="BN35" s="39">
        <f t="shared" si="14"/>
        <v>40300</v>
      </c>
      <c r="BO35" s="39">
        <f t="shared" si="18"/>
        <v>40200</v>
      </c>
      <c r="BP35" s="39">
        <f t="shared" si="19"/>
        <v>40100</v>
      </c>
      <c r="BQ35" s="39">
        <f t="shared" si="20"/>
        <v>40000</v>
      </c>
      <c r="BR35" s="39">
        <f t="shared" si="21"/>
        <v>39900</v>
      </c>
      <c r="BS35" s="39">
        <f t="shared" si="22"/>
        <v>39900</v>
      </c>
      <c r="BT35" s="39">
        <f t="shared" si="23"/>
        <v>39800</v>
      </c>
      <c r="BU35" s="39">
        <f t="shared" si="24"/>
        <v>39700</v>
      </c>
      <c r="BV35" s="39">
        <f t="shared" si="25"/>
        <v>39600</v>
      </c>
      <c r="BW35" s="39">
        <f t="shared" si="26"/>
        <v>39500</v>
      </c>
      <c r="BX35" s="39">
        <f t="shared" si="27"/>
        <v>39500</v>
      </c>
      <c r="BY35" s="39">
        <f t="shared" si="28"/>
        <v>39400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BL36" si="32">SUBTOTAL(9,E32:E35)</f>
        <v>279300</v>
      </c>
      <c r="F36" s="43">
        <f t="shared" si="32"/>
        <v>277508</v>
      </c>
      <c r="G36" s="43">
        <f t="shared" si="32"/>
        <v>275729</v>
      </c>
      <c r="H36" s="43">
        <f t="shared" si="32"/>
        <v>274807</v>
      </c>
      <c r="I36" s="43">
        <f t="shared" si="32"/>
        <v>275894</v>
      </c>
      <c r="J36" s="43">
        <f t="shared" si="32"/>
        <v>278249</v>
      </c>
      <c r="K36" s="43">
        <f t="shared" si="32"/>
        <v>277975</v>
      </c>
      <c r="L36" s="43">
        <f t="shared" si="32"/>
        <v>280522</v>
      </c>
      <c r="M36" s="43">
        <f t="shared" si="32"/>
        <v>278483</v>
      </c>
      <c r="N36" s="43">
        <f t="shared" si="32"/>
        <v>278312</v>
      </c>
      <c r="O36" s="43">
        <f t="shared" si="32"/>
        <v>277876</v>
      </c>
      <c r="P36" s="43">
        <f t="shared" si="32"/>
        <v>277626</v>
      </c>
      <c r="Q36" s="43">
        <f t="shared" si="32"/>
        <v>277908</v>
      </c>
      <c r="R36" s="43">
        <f t="shared" si="32"/>
        <v>278117</v>
      </c>
      <c r="S36" s="43">
        <f t="shared" si="32"/>
        <v>277080</v>
      </c>
      <c r="T36" s="43">
        <f t="shared" si="32"/>
        <v>274731</v>
      </c>
      <c r="U36" s="43">
        <f t="shared" si="32"/>
        <v>277334</v>
      </c>
      <c r="V36" s="43">
        <f t="shared" si="32"/>
        <v>275761</v>
      </c>
      <c r="W36" s="43">
        <f t="shared" si="32"/>
        <v>272647</v>
      </c>
      <c r="X36" s="43">
        <f t="shared" si="32"/>
        <v>273275</v>
      </c>
      <c r="Y36" s="43">
        <f t="shared" si="32"/>
        <v>273592</v>
      </c>
      <c r="Z36" s="43">
        <f t="shared" si="32"/>
        <v>272916</v>
      </c>
      <c r="AA36" s="43">
        <f t="shared" si="32"/>
        <v>273559</v>
      </c>
      <c r="AB36" s="43">
        <f t="shared" si="32"/>
        <v>274697</v>
      </c>
      <c r="AC36" s="43">
        <f t="shared" si="32"/>
        <v>274220</v>
      </c>
      <c r="AD36" s="43">
        <f t="shared" si="32"/>
        <v>276178</v>
      </c>
      <c r="AE36" s="43">
        <f t="shared" si="32"/>
        <v>276334</v>
      </c>
      <c r="AF36" s="43">
        <f t="shared" si="32"/>
        <v>273156</v>
      </c>
      <c r="AG36" s="43">
        <f t="shared" si="32"/>
        <v>272470</v>
      </c>
      <c r="AH36" s="43">
        <f t="shared" si="32"/>
        <v>270186</v>
      </c>
      <c r="AI36" s="43">
        <f t="shared" si="32"/>
        <v>271367</v>
      </c>
      <c r="AJ36" s="43">
        <f t="shared" si="32"/>
        <v>270880</v>
      </c>
      <c r="AK36" s="43">
        <f t="shared" si="32"/>
        <v>274050</v>
      </c>
      <c r="AL36" s="43">
        <f t="shared" si="32"/>
        <v>273844</v>
      </c>
      <c r="AM36" s="43">
        <f t="shared" si="32"/>
        <v>273862</v>
      </c>
      <c r="AN36" s="43">
        <f t="shared" si="32"/>
        <v>272108</v>
      </c>
      <c r="AO36" s="43">
        <f t="shared" si="32"/>
        <v>271922</v>
      </c>
      <c r="AP36" s="43">
        <f t="shared" si="32"/>
        <v>271738</v>
      </c>
      <c r="AQ36" s="43">
        <f t="shared" si="32"/>
        <v>271552</v>
      </c>
      <c r="AR36" s="43">
        <f t="shared" si="32"/>
        <v>271367</v>
      </c>
      <c r="AS36" s="43">
        <f t="shared" si="32"/>
        <v>271182</v>
      </c>
      <c r="AT36" s="43">
        <f t="shared" si="32"/>
        <v>270995</v>
      </c>
      <c r="AU36" s="43">
        <f t="shared" si="32"/>
        <v>270812</v>
      </c>
      <c r="AV36" s="43">
        <f t="shared" si="32"/>
        <v>270626</v>
      </c>
      <c r="AW36" s="43">
        <f t="shared" si="32"/>
        <v>270440</v>
      </c>
      <c r="AX36" s="43">
        <f t="shared" si="32"/>
        <v>270255</v>
      </c>
      <c r="AY36" s="43">
        <f t="shared" si="32"/>
        <v>270070</v>
      </c>
      <c r="AZ36" s="43">
        <f t="shared" si="32"/>
        <v>269885</v>
      </c>
      <c r="BA36" s="43">
        <f t="shared" si="32"/>
        <v>269700</v>
      </c>
      <c r="BB36" s="43">
        <f t="shared" si="32"/>
        <v>269515</v>
      </c>
      <c r="BC36" s="43">
        <f t="shared" si="32"/>
        <v>269330</v>
      </c>
      <c r="BD36" s="43">
        <f t="shared" si="32"/>
        <v>269145</v>
      </c>
      <c r="BE36" s="43">
        <f t="shared" si="32"/>
        <v>268960</v>
      </c>
      <c r="BF36" s="43">
        <f t="shared" si="32"/>
        <v>268775</v>
      </c>
      <c r="BG36" s="43">
        <f t="shared" si="32"/>
        <v>268590</v>
      </c>
      <c r="BH36" s="43">
        <f t="shared" si="32"/>
        <v>268405</v>
      </c>
      <c r="BI36" s="43">
        <f t="shared" si="32"/>
        <v>268220</v>
      </c>
      <c r="BJ36" s="43">
        <f t="shared" si="32"/>
        <v>268035</v>
      </c>
      <c r="BK36" s="43">
        <f t="shared" si="32"/>
        <v>267850</v>
      </c>
      <c r="BL36" s="43">
        <f t="shared" si="32"/>
        <v>267665</v>
      </c>
      <c r="BM36" s="56">
        <f t="shared" si="13"/>
        <v>3224190</v>
      </c>
      <c r="BN36" s="43">
        <f t="shared" si="14"/>
        <v>269700</v>
      </c>
      <c r="BO36" s="43">
        <f t="shared" si="18"/>
        <v>269500</v>
      </c>
      <c r="BP36" s="43">
        <f t="shared" si="19"/>
        <v>269300</v>
      </c>
      <c r="BQ36" s="43">
        <f t="shared" si="20"/>
        <v>269100</v>
      </c>
      <c r="BR36" s="43">
        <f t="shared" si="21"/>
        <v>269000</v>
      </c>
      <c r="BS36" s="43">
        <f t="shared" si="22"/>
        <v>268800</v>
      </c>
      <c r="BT36" s="43">
        <f t="shared" si="23"/>
        <v>268600</v>
      </c>
      <c r="BU36" s="43">
        <f t="shared" si="24"/>
        <v>268400</v>
      </c>
      <c r="BV36" s="43">
        <f t="shared" si="25"/>
        <v>268200</v>
      </c>
      <c r="BW36" s="43">
        <f t="shared" si="26"/>
        <v>268000</v>
      </c>
      <c r="BX36" s="43">
        <f t="shared" si="27"/>
        <v>267900</v>
      </c>
      <c r="BY36" s="43">
        <f t="shared" si="28"/>
        <v>267700</v>
      </c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  <c r="BA37" s="34">
        <v>19397.5</v>
      </c>
      <c r="BB37" s="34">
        <v>19699.900000000001</v>
      </c>
      <c r="BC37" s="34">
        <v>20002.3</v>
      </c>
      <c r="BD37" s="34">
        <v>20304.7</v>
      </c>
      <c r="BE37" s="34">
        <v>20607.099999999999</v>
      </c>
      <c r="BF37" s="34">
        <v>20909.5</v>
      </c>
      <c r="BG37" s="34">
        <v>21211.9</v>
      </c>
      <c r="BH37" s="34">
        <v>21514.3</v>
      </c>
      <c r="BI37" s="34">
        <v>21816.7</v>
      </c>
      <c r="BJ37" s="34">
        <v>22119.1</v>
      </c>
      <c r="BK37" s="34">
        <v>22421.5</v>
      </c>
      <c r="BL37" s="34">
        <v>22723.9</v>
      </c>
      <c r="BM37" s="34">
        <f t="shared" si="13"/>
        <v>252728.4</v>
      </c>
      <c r="BN37" s="34">
        <f t="shared" si="14"/>
        <v>19100</v>
      </c>
      <c r="BO37" s="34">
        <f t="shared" si="18"/>
        <v>19400</v>
      </c>
      <c r="BP37" s="34">
        <f t="shared" si="19"/>
        <v>19800</v>
      </c>
      <c r="BQ37" s="34">
        <f t="shared" si="20"/>
        <v>20100</v>
      </c>
      <c r="BR37" s="34">
        <f t="shared" si="21"/>
        <v>20500</v>
      </c>
      <c r="BS37" s="34">
        <f t="shared" si="22"/>
        <v>20900</v>
      </c>
      <c r="BT37" s="34">
        <f t="shared" si="23"/>
        <v>21200</v>
      </c>
      <c r="BU37" s="34">
        <f t="shared" si="24"/>
        <v>21600</v>
      </c>
      <c r="BV37" s="34">
        <f t="shared" si="25"/>
        <v>22000</v>
      </c>
      <c r="BW37" s="34">
        <f t="shared" si="26"/>
        <v>22300</v>
      </c>
      <c r="BX37" s="34">
        <f t="shared" si="27"/>
        <v>22700</v>
      </c>
      <c r="BY37" s="34">
        <f t="shared" si="28"/>
        <v>23100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  <c r="BA38" s="34">
        <v>93774.5</v>
      </c>
      <c r="BB38" s="34">
        <v>93653.1</v>
      </c>
      <c r="BC38" s="34">
        <v>93531.7</v>
      </c>
      <c r="BD38" s="34">
        <v>93410.3</v>
      </c>
      <c r="BE38" s="34">
        <v>93288.9</v>
      </c>
      <c r="BF38" s="34">
        <v>93167.5</v>
      </c>
      <c r="BG38" s="34">
        <v>93046.1</v>
      </c>
      <c r="BH38" s="34">
        <v>92924.7</v>
      </c>
      <c r="BI38" s="34">
        <v>92803.3</v>
      </c>
      <c r="BJ38" s="34">
        <v>92681.9</v>
      </c>
      <c r="BK38" s="34">
        <v>92560.5</v>
      </c>
      <c r="BL38" s="34">
        <v>92439.1</v>
      </c>
      <c r="BM38" s="34">
        <f t="shared" si="13"/>
        <v>1117281.6000000001</v>
      </c>
      <c r="BN38" s="34">
        <f t="shared" si="14"/>
        <v>93800</v>
      </c>
      <c r="BO38" s="34">
        <f t="shared" si="18"/>
        <v>93600</v>
      </c>
      <c r="BP38" s="34">
        <f t="shared" si="19"/>
        <v>93500</v>
      </c>
      <c r="BQ38" s="34">
        <f t="shared" si="20"/>
        <v>93400</v>
      </c>
      <c r="BR38" s="34">
        <f t="shared" si="21"/>
        <v>93300</v>
      </c>
      <c r="BS38" s="34">
        <f t="shared" si="22"/>
        <v>93200</v>
      </c>
      <c r="BT38" s="34">
        <f t="shared" si="23"/>
        <v>93000</v>
      </c>
      <c r="BU38" s="34">
        <f t="shared" si="24"/>
        <v>92900</v>
      </c>
      <c r="BV38" s="34">
        <f t="shared" si="25"/>
        <v>92800</v>
      </c>
      <c r="BW38" s="34">
        <f t="shared" si="26"/>
        <v>92700</v>
      </c>
      <c r="BX38" s="34">
        <f t="shared" si="27"/>
        <v>92600</v>
      </c>
      <c r="BY38" s="34">
        <f t="shared" si="28"/>
        <v>92400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  <c r="BA39" s="34">
        <v>133113.5</v>
      </c>
      <c r="BB39" s="34">
        <v>133251.79999999999</v>
      </c>
      <c r="BC39" s="34">
        <v>133390.1</v>
      </c>
      <c r="BD39" s="34">
        <v>133528.4</v>
      </c>
      <c r="BE39" s="34">
        <v>133666.70000000001</v>
      </c>
      <c r="BF39" s="34">
        <v>133805</v>
      </c>
      <c r="BG39" s="34">
        <v>133943.29999999999</v>
      </c>
      <c r="BH39" s="34">
        <v>134081.60000000001</v>
      </c>
      <c r="BI39" s="34">
        <v>134219.9</v>
      </c>
      <c r="BJ39" s="34">
        <v>134358.20000000001</v>
      </c>
      <c r="BK39" s="34">
        <v>134496.5</v>
      </c>
      <c r="BL39" s="34">
        <v>134634.79999999999</v>
      </c>
      <c r="BM39" s="34">
        <f t="shared" si="13"/>
        <v>1606489.8</v>
      </c>
      <c r="BN39" s="34">
        <f t="shared" si="14"/>
        <v>133100</v>
      </c>
      <c r="BO39" s="34">
        <f t="shared" si="18"/>
        <v>133200</v>
      </c>
      <c r="BP39" s="34">
        <f t="shared" si="19"/>
        <v>133400</v>
      </c>
      <c r="BQ39" s="34">
        <f t="shared" si="20"/>
        <v>133500</v>
      </c>
      <c r="BR39" s="34">
        <f t="shared" si="21"/>
        <v>133700</v>
      </c>
      <c r="BS39" s="34">
        <f t="shared" si="22"/>
        <v>133800</v>
      </c>
      <c r="BT39" s="34">
        <f t="shared" si="23"/>
        <v>133900</v>
      </c>
      <c r="BU39" s="34">
        <f t="shared" si="24"/>
        <v>134100</v>
      </c>
      <c r="BV39" s="34">
        <f t="shared" si="25"/>
        <v>134200</v>
      </c>
      <c r="BW39" s="34">
        <f t="shared" si="26"/>
        <v>134400</v>
      </c>
      <c r="BX39" s="34">
        <f t="shared" si="27"/>
        <v>134500</v>
      </c>
      <c r="BY39" s="34">
        <f t="shared" si="28"/>
        <v>134600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  <c r="BA40" s="39">
        <v>42293.5</v>
      </c>
      <c r="BB40" s="39">
        <v>42136.9</v>
      </c>
      <c r="BC40" s="39">
        <v>41980.3</v>
      </c>
      <c r="BD40" s="39">
        <v>41823.699999999997</v>
      </c>
      <c r="BE40" s="39">
        <v>41667.1</v>
      </c>
      <c r="BF40" s="39">
        <v>41510.5</v>
      </c>
      <c r="BG40" s="39">
        <v>41353.9</v>
      </c>
      <c r="BH40" s="39">
        <v>41197.300000000003</v>
      </c>
      <c r="BI40" s="39">
        <v>41040.699999999997</v>
      </c>
      <c r="BJ40" s="39">
        <v>40884.1</v>
      </c>
      <c r="BK40" s="39">
        <v>40727.5</v>
      </c>
      <c r="BL40" s="39">
        <v>40570.9</v>
      </c>
      <c r="BM40" s="39">
        <f t="shared" si="13"/>
        <v>497186.4</v>
      </c>
      <c r="BN40" s="39">
        <f t="shared" si="14"/>
        <v>42300</v>
      </c>
      <c r="BO40" s="39">
        <f t="shared" si="18"/>
        <v>42100</v>
      </c>
      <c r="BP40" s="39">
        <f t="shared" si="19"/>
        <v>42000</v>
      </c>
      <c r="BQ40" s="39">
        <f t="shared" si="20"/>
        <v>41800</v>
      </c>
      <c r="BR40" s="39">
        <f t="shared" si="21"/>
        <v>41700</v>
      </c>
      <c r="BS40" s="39">
        <f t="shared" si="22"/>
        <v>41500</v>
      </c>
      <c r="BT40" s="39">
        <f t="shared" si="23"/>
        <v>41400</v>
      </c>
      <c r="BU40" s="39">
        <f t="shared" si="24"/>
        <v>41200</v>
      </c>
      <c r="BV40" s="39">
        <f t="shared" si="25"/>
        <v>41100</v>
      </c>
      <c r="BW40" s="39">
        <f t="shared" si="26"/>
        <v>40900</v>
      </c>
      <c r="BX40" s="39">
        <f t="shared" si="27"/>
        <v>40800</v>
      </c>
      <c r="BY40" s="39">
        <f t="shared" si="28"/>
        <v>40600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BL41" si="33">SUBTOTAL(9,E37:E40)</f>
        <v>282103</v>
      </c>
      <c r="F41" s="43">
        <f t="shared" si="33"/>
        <v>283034</v>
      </c>
      <c r="G41" s="43">
        <f t="shared" si="33"/>
        <v>282565</v>
      </c>
      <c r="H41" s="43">
        <f t="shared" si="33"/>
        <v>281119</v>
      </c>
      <c r="I41" s="43">
        <f t="shared" si="33"/>
        <v>280187</v>
      </c>
      <c r="J41" s="43">
        <f t="shared" si="33"/>
        <v>280304</v>
      </c>
      <c r="K41" s="43">
        <f t="shared" si="33"/>
        <v>281187</v>
      </c>
      <c r="L41" s="43">
        <f t="shared" si="33"/>
        <v>281094</v>
      </c>
      <c r="M41" s="43">
        <f t="shared" si="33"/>
        <v>284197</v>
      </c>
      <c r="N41" s="43">
        <f t="shared" si="33"/>
        <v>284584</v>
      </c>
      <c r="O41" s="43">
        <f t="shared" si="33"/>
        <v>283091</v>
      </c>
      <c r="P41" s="43">
        <f t="shared" si="33"/>
        <v>282475</v>
      </c>
      <c r="Q41" s="43">
        <f t="shared" si="33"/>
        <v>280534</v>
      </c>
      <c r="R41" s="43">
        <f t="shared" si="33"/>
        <v>282389</v>
      </c>
      <c r="S41" s="43">
        <f t="shared" si="33"/>
        <v>279579</v>
      </c>
      <c r="T41" s="43">
        <f t="shared" si="33"/>
        <v>282005</v>
      </c>
      <c r="U41" s="43">
        <f t="shared" si="33"/>
        <v>282138</v>
      </c>
      <c r="V41" s="43">
        <f t="shared" si="33"/>
        <v>285244</v>
      </c>
      <c r="W41" s="43">
        <f t="shared" si="33"/>
        <v>286601</v>
      </c>
      <c r="X41" s="43">
        <f t="shared" si="33"/>
        <v>286528</v>
      </c>
      <c r="Y41" s="43">
        <f t="shared" si="33"/>
        <v>285030</v>
      </c>
      <c r="Z41" s="43">
        <f t="shared" si="33"/>
        <v>283934</v>
      </c>
      <c r="AA41" s="43">
        <f t="shared" si="33"/>
        <v>285045</v>
      </c>
      <c r="AB41" s="43">
        <f t="shared" si="33"/>
        <v>283708</v>
      </c>
      <c r="AC41" s="43">
        <f t="shared" si="33"/>
        <v>281685</v>
      </c>
      <c r="AD41" s="43">
        <f t="shared" si="33"/>
        <v>280661</v>
      </c>
      <c r="AE41" s="43">
        <f t="shared" si="33"/>
        <v>279437</v>
      </c>
      <c r="AF41" s="43">
        <f t="shared" si="33"/>
        <v>282229</v>
      </c>
      <c r="AG41" s="43">
        <f t="shared" si="33"/>
        <v>282499</v>
      </c>
      <c r="AH41" s="43">
        <f t="shared" si="33"/>
        <v>285964</v>
      </c>
      <c r="AI41" s="43">
        <f t="shared" si="33"/>
        <v>287604</v>
      </c>
      <c r="AJ41" s="43">
        <f t="shared" si="33"/>
        <v>289443</v>
      </c>
      <c r="AK41" s="43">
        <f t="shared" si="33"/>
        <v>290332</v>
      </c>
      <c r="AL41" s="43">
        <f t="shared" si="33"/>
        <v>288614</v>
      </c>
      <c r="AM41" s="43">
        <f t="shared" si="33"/>
        <v>287086</v>
      </c>
      <c r="AN41" s="43">
        <f t="shared" si="33"/>
        <v>286469</v>
      </c>
      <c r="AO41" s="43">
        <f t="shared" si="33"/>
        <v>286631</v>
      </c>
      <c r="AP41" s="43">
        <f t="shared" si="33"/>
        <v>286794</v>
      </c>
      <c r="AQ41" s="43">
        <f t="shared" si="33"/>
        <v>286956</v>
      </c>
      <c r="AR41" s="43">
        <f t="shared" si="33"/>
        <v>287117</v>
      </c>
      <c r="AS41" s="43">
        <f t="shared" si="33"/>
        <v>287280</v>
      </c>
      <c r="AT41" s="43">
        <f t="shared" si="33"/>
        <v>287442</v>
      </c>
      <c r="AU41" s="43">
        <f t="shared" si="33"/>
        <v>287604</v>
      </c>
      <c r="AV41" s="43">
        <f t="shared" si="33"/>
        <v>287767</v>
      </c>
      <c r="AW41" s="43">
        <f t="shared" si="33"/>
        <v>287928</v>
      </c>
      <c r="AX41" s="43">
        <f t="shared" si="33"/>
        <v>288091</v>
      </c>
      <c r="AY41" s="43">
        <f t="shared" si="33"/>
        <v>288254</v>
      </c>
      <c r="AZ41" s="43">
        <f t="shared" si="33"/>
        <v>288416</v>
      </c>
      <c r="BA41" s="43">
        <f t="shared" si="33"/>
        <v>288579</v>
      </c>
      <c r="BB41" s="43">
        <f t="shared" si="33"/>
        <v>288741.7</v>
      </c>
      <c r="BC41" s="43">
        <f t="shared" si="33"/>
        <v>288904.40000000002</v>
      </c>
      <c r="BD41" s="43">
        <f t="shared" si="33"/>
        <v>289067.09999999998</v>
      </c>
      <c r="BE41" s="43">
        <f t="shared" si="33"/>
        <v>289229.8</v>
      </c>
      <c r="BF41" s="43">
        <f t="shared" si="33"/>
        <v>289392.5</v>
      </c>
      <c r="BG41" s="43">
        <f t="shared" si="33"/>
        <v>289555.20000000001</v>
      </c>
      <c r="BH41" s="43">
        <f t="shared" si="33"/>
        <v>289717.90000000002</v>
      </c>
      <c r="BI41" s="43">
        <f t="shared" si="33"/>
        <v>289880.59999999998</v>
      </c>
      <c r="BJ41" s="43">
        <f t="shared" si="33"/>
        <v>290043.3</v>
      </c>
      <c r="BK41" s="43">
        <f t="shared" si="33"/>
        <v>290206</v>
      </c>
      <c r="BL41" s="43">
        <f t="shared" si="33"/>
        <v>290368.7</v>
      </c>
      <c r="BM41" s="56">
        <f t="shared" si="13"/>
        <v>3473686.2</v>
      </c>
      <c r="BN41" s="43">
        <f t="shared" si="14"/>
        <v>288600</v>
      </c>
      <c r="BO41" s="43">
        <f t="shared" si="18"/>
        <v>288700</v>
      </c>
      <c r="BP41" s="43">
        <f t="shared" si="19"/>
        <v>288900</v>
      </c>
      <c r="BQ41" s="43">
        <f t="shared" si="20"/>
        <v>289100</v>
      </c>
      <c r="BR41" s="43">
        <f t="shared" si="21"/>
        <v>289200</v>
      </c>
      <c r="BS41" s="43">
        <f t="shared" si="22"/>
        <v>289400</v>
      </c>
      <c r="BT41" s="43">
        <f t="shared" si="23"/>
        <v>289600</v>
      </c>
      <c r="BU41" s="43">
        <f t="shared" si="24"/>
        <v>289700</v>
      </c>
      <c r="BV41" s="43">
        <f t="shared" si="25"/>
        <v>289900</v>
      </c>
      <c r="BW41" s="43">
        <f t="shared" si="26"/>
        <v>290000</v>
      </c>
      <c r="BX41" s="43">
        <f t="shared" si="27"/>
        <v>290200</v>
      </c>
      <c r="BY41" s="43">
        <f t="shared" si="28"/>
        <v>290400</v>
      </c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  <c r="BA42" s="34">
        <v>-3802</v>
      </c>
      <c r="BB42" s="34">
        <v>-3868</v>
      </c>
      <c r="BC42" s="34">
        <v>-3934</v>
      </c>
      <c r="BD42" s="34">
        <v>-4000</v>
      </c>
      <c r="BE42" s="34">
        <v>-4066</v>
      </c>
      <c r="BF42" s="34">
        <v>-4132</v>
      </c>
      <c r="BG42" s="34">
        <v>-4198</v>
      </c>
      <c r="BH42" s="34">
        <v>-4264</v>
      </c>
      <c r="BI42" s="34">
        <v>-4330</v>
      </c>
      <c r="BJ42" s="34">
        <v>-4396</v>
      </c>
      <c r="BK42" s="34">
        <v>-4462</v>
      </c>
      <c r="BL42" s="34">
        <v>-4528</v>
      </c>
      <c r="BM42" s="34">
        <f t="shared" si="13"/>
        <v>-49980</v>
      </c>
      <c r="BN42" s="34">
        <f t="shared" si="14"/>
        <v>-3700</v>
      </c>
      <c r="BO42" s="34">
        <f t="shared" si="18"/>
        <v>-3800</v>
      </c>
      <c r="BP42" s="34">
        <f t="shared" si="19"/>
        <v>-3900</v>
      </c>
      <c r="BQ42" s="34">
        <f t="shared" si="20"/>
        <v>-4000</v>
      </c>
      <c r="BR42" s="34">
        <f t="shared" si="21"/>
        <v>-4000</v>
      </c>
      <c r="BS42" s="34">
        <f t="shared" si="22"/>
        <v>-4100</v>
      </c>
      <c r="BT42" s="34">
        <f t="shared" si="23"/>
        <v>-4200</v>
      </c>
      <c r="BU42" s="34">
        <f t="shared" si="24"/>
        <v>-4300</v>
      </c>
      <c r="BV42" s="34">
        <f t="shared" si="25"/>
        <v>-4400</v>
      </c>
      <c r="BW42" s="34">
        <f t="shared" si="26"/>
        <v>-4500</v>
      </c>
      <c r="BX42" s="34">
        <f t="shared" si="27"/>
        <v>-4500</v>
      </c>
      <c r="BY42" s="34">
        <f t="shared" si="28"/>
        <v>-4600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  <c r="BA43" s="34">
        <v>109</v>
      </c>
      <c r="BB43" s="34">
        <v>62.7</v>
      </c>
      <c r="BC43" s="34">
        <v>16.399999999999999</v>
      </c>
      <c r="BD43" s="34">
        <v>-29.9</v>
      </c>
      <c r="BE43" s="34">
        <v>-76.2</v>
      </c>
      <c r="BF43" s="34">
        <v>-122.5</v>
      </c>
      <c r="BG43" s="34">
        <v>-168.8</v>
      </c>
      <c r="BH43" s="34">
        <v>-215.1</v>
      </c>
      <c r="BI43" s="34">
        <v>-261.39999999999998</v>
      </c>
      <c r="BJ43" s="34">
        <v>-307.7</v>
      </c>
      <c r="BK43" s="34">
        <v>-354</v>
      </c>
      <c r="BL43" s="34">
        <v>-400.3</v>
      </c>
      <c r="BM43" s="34">
        <f t="shared" si="13"/>
        <v>-1747.8</v>
      </c>
      <c r="BN43" s="34">
        <f t="shared" si="14"/>
        <v>-200</v>
      </c>
      <c r="BO43" s="34">
        <f t="shared" si="18"/>
        <v>-200</v>
      </c>
      <c r="BP43" s="34">
        <f t="shared" si="19"/>
        <v>-200</v>
      </c>
      <c r="BQ43" s="34">
        <f t="shared" si="20"/>
        <v>-200</v>
      </c>
      <c r="BR43" s="34">
        <f t="shared" si="21"/>
        <v>-200</v>
      </c>
      <c r="BS43" s="34">
        <f t="shared" si="22"/>
        <v>-200</v>
      </c>
      <c r="BT43" s="34">
        <f t="shared" si="23"/>
        <v>-100</v>
      </c>
      <c r="BU43" s="34">
        <f t="shared" si="24"/>
        <v>-100</v>
      </c>
      <c r="BV43" s="34">
        <f t="shared" si="25"/>
        <v>-100</v>
      </c>
      <c r="BW43" s="34">
        <f t="shared" si="26"/>
        <v>-100</v>
      </c>
      <c r="BX43" s="34">
        <f t="shared" si="27"/>
        <v>-100</v>
      </c>
      <c r="BY43" s="34">
        <f t="shared" si="28"/>
        <v>-100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  <c r="BA44" s="34">
        <v>3618</v>
      </c>
      <c r="BB44" s="34">
        <v>3718</v>
      </c>
      <c r="BC44" s="34">
        <v>3818</v>
      </c>
      <c r="BD44" s="34">
        <v>3918</v>
      </c>
      <c r="BE44" s="34">
        <v>4018</v>
      </c>
      <c r="BF44" s="34">
        <v>4118</v>
      </c>
      <c r="BG44" s="34">
        <v>4218</v>
      </c>
      <c r="BH44" s="34">
        <v>4318</v>
      </c>
      <c r="BI44" s="34">
        <v>4418</v>
      </c>
      <c r="BJ44" s="34">
        <v>4518</v>
      </c>
      <c r="BK44" s="34">
        <v>4618</v>
      </c>
      <c r="BL44" s="34">
        <v>4718</v>
      </c>
      <c r="BM44" s="34">
        <f t="shared" si="13"/>
        <v>50016</v>
      </c>
      <c r="BN44" s="34">
        <f t="shared" si="14"/>
        <v>3400</v>
      </c>
      <c r="BO44" s="34">
        <f t="shared" si="18"/>
        <v>3500</v>
      </c>
      <c r="BP44" s="34">
        <f t="shared" si="19"/>
        <v>3700</v>
      </c>
      <c r="BQ44" s="34">
        <f t="shared" si="20"/>
        <v>3800</v>
      </c>
      <c r="BR44" s="34">
        <f t="shared" si="21"/>
        <v>4000</v>
      </c>
      <c r="BS44" s="34">
        <f t="shared" si="22"/>
        <v>4100</v>
      </c>
      <c r="BT44" s="34">
        <f t="shared" si="23"/>
        <v>4200</v>
      </c>
      <c r="BU44" s="34">
        <f t="shared" si="24"/>
        <v>4400</v>
      </c>
      <c r="BV44" s="34">
        <f t="shared" si="25"/>
        <v>4500</v>
      </c>
      <c r="BW44" s="34">
        <f t="shared" si="26"/>
        <v>4700</v>
      </c>
      <c r="BX44" s="34">
        <f t="shared" si="27"/>
        <v>4800</v>
      </c>
      <c r="BY44" s="34">
        <f t="shared" si="28"/>
        <v>4900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  <c r="BA45" s="34">
        <v>5455</v>
      </c>
      <c r="BB45" s="34">
        <v>5632</v>
      </c>
      <c r="BC45" s="34">
        <v>5809</v>
      </c>
      <c r="BD45" s="34">
        <v>5986</v>
      </c>
      <c r="BE45" s="34">
        <v>6163</v>
      </c>
      <c r="BF45" s="34">
        <v>6340</v>
      </c>
      <c r="BG45" s="34">
        <v>6517</v>
      </c>
      <c r="BH45" s="34">
        <v>6694</v>
      </c>
      <c r="BI45" s="34">
        <v>6871</v>
      </c>
      <c r="BJ45" s="34">
        <v>7048</v>
      </c>
      <c r="BK45" s="34">
        <v>7225</v>
      </c>
      <c r="BL45" s="34">
        <v>7402</v>
      </c>
      <c r="BM45" s="34">
        <f t="shared" si="13"/>
        <v>77142</v>
      </c>
      <c r="BN45" s="34">
        <f t="shared" si="14"/>
        <v>5000</v>
      </c>
      <c r="BO45" s="34">
        <f t="shared" si="18"/>
        <v>5200</v>
      </c>
      <c r="BP45" s="34">
        <f t="shared" si="19"/>
        <v>5500</v>
      </c>
      <c r="BQ45" s="34">
        <f t="shared" si="20"/>
        <v>5800</v>
      </c>
      <c r="BR45" s="34">
        <f t="shared" si="21"/>
        <v>6000</v>
      </c>
      <c r="BS45" s="34">
        <f t="shared" si="22"/>
        <v>6300</v>
      </c>
      <c r="BT45" s="34">
        <f t="shared" si="23"/>
        <v>6600</v>
      </c>
      <c r="BU45" s="34">
        <f t="shared" si="24"/>
        <v>6800</v>
      </c>
      <c r="BV45" s="34">
        <f t="shared" si="25"/>
        <v>7100</v>
      </c>
      <c r="BW45" s="34">
        <f t="shared" si="26"/>
        <v>7400</v>
      </c>
      <c r="BX45" s="34">
        <f t="shared" si="27"/>
        <v>7600</v>
      </c>
      <c r="BY45" s="34">
        <f t="shared" si="28"/>
        <v>7900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  <c r="BA46" s="34">
        <v>13812.5</v>
      </c>
      <c r="BB46" s="34">
        <v>14082.1</v>
      </c>
      <c r="BC46" s="34">
        <v>14351.7</v>
      </c>
      <c r="BD46" s="34">
        <v>14621.3</v>
      </c>
      <c r="BE46" s="34">
        <v>14890.9</v>
      </c>
      <c r="BF46" s="34">
        <v>15160.5</v>
      </c>
      <c r="BG46" s="34">
        <v>15430.1</v>
      </c>
      <c r="BH46" s="34">
        <v>15699.7</v>
      </c>
      <c r="BI46" s="34">
        <v>15969.3</v>
      </c>
      <c r="BJ46" s="34">
        <v>16238.9</v>
      </c>
      <c r="BK46" s="34">
        <v>16508.5</v>
      </c>
      <c r="BL46" s="34">
        <v>16778.099999999999</v>
      </c>
      <c r="BM46" s="34">
        <f t="shared" si="13"/>
        <v>183543.6</v>
      </c>
      <c r="BN46" s="34">
        <f t="shared" si="14"/>
        <v>13400</v>
      </c>
      <c r="BO46" s="34">
        <f t="shared" si="18"/>
        <v>13800</v>
      </c>
      <c r="BP46" s="34">
        <f t="shared" si="19"/>
        <v>14100</v>
      </c>
      <c r="BQ46" s="34">
        <f t="shared" si="20"/>
        <v>14400</v>
      </c>
      <c r="BR46" s="34">
        <f t="shared" si="21"/>
        <v>14800</v>
      </c>
      <c r="BS46" s="34">
        <f t="shared" si="22"/>
        <v>15100</v>
      </c>
      <c r="BT46" s="34">
        <f t="shared" si="23"/>
        <v>15500</v>
      </c>
      <c r="BU46" s="34">
        <f t="shared" si="24"/>
        <v>15800</v>
      </c>
      <c r="BV46" s="34">
        <f t="shared" si="25"/>
        <v>16200</v>
      </c>
      <c r="BW46" s="34">
        <f t="shared" si="26"/>
        <v>16500</v>
      </c>
      <c r="BX46" s="34">
        <f t="shared" si="27"/>
        <v>16800</v>
      </c>
      <c r="BY46" s="34">
        <f t="shared" si="28"/>
        <v>17200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  <c r="BA47" s="34">
        <v>-8653</v>
      </c>
      <c r="BB47" s="34">
        <v>-8861.7000000000007</v>
      </c>
      <c r="BC47" s="34">
        <v>-9070.4</v>
      </c>
      <c r="BD47" s="34">
        <v>-9279.1</v>
      </c>
      <c r="BE47" s="34">
        <v>-9487.7999999999993</v>
      </c>
      <c r="BF47" s="34">
        <v>-9696.5</v>
      </c>
      <c r="BG47" s="34">
        <v>-9905.2000000000007</v>
      </c>
      <c r="BH47" s="34">
        <v>-10113.9</v>
      </c>
      <c r="BI47" s="34">
        <v>-10322.6</v>
      </c>
      <c r="BJ47" s="34">
        <v>-10531.3</v>
      </c>
      <c r="BK47" s="34">
        <v>-10740</v>
      </c>
      <c r="BL47" s="34">
        <v>-10948.7</v>
      </c>
      <c r="BM47" s="34">
        <f t="shared" si="13"/>
        <v>-117610.2</v>
      </c>
      <c r="BN47" s="34">
        <f t="shared" si="14"/>
        <v>-8300</v>
      </c>
      <c r="BO47" s="34">
        <f t="shared" si="18"/>
        <v>-8500</v>
      </c>
      <c r="BP47" s="34">
        <f t="shared" si="19"/>
        <v>-8800</v>
      </c>
      <c r="BQ47" s="34">
        <f t="shared" si="20"/>
        <v>-9100</v>
      </c>
      <c r="BR47" s="34">
        <f t="shared" si="21"/>
        <v>-9400</v>
      </c>
      <c r="BS47" s="34">
        <f t="shared" si="22"/>
        <v>-9700</v>
      </c>
      <c r="BT47" s="34">
        <f t="shared" si="23"/>
        <v>-9900</v>
      </c>
      <c r="BU47" s="34">
        <f t="shared" si="24"/>
        <v>-10200</v>
      </c>
      <c r="BV47" s="34">
        <f t="shared" si="25"/>
        <v>-10500</v>
      </c>
      <c r="BW47" s="34">
        <f t="shared" si="26"/>
        <v>-10800</v>
      </c>
      <c r="BX47" s="34">
        <f t="shared" si="27"/>
        <v>-11100</v>
      </c>
      <c r="BY47" s="34">
        <f t="shared" si="28"/>
        <v>-11300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  <c r="BA48" s="34">
        <v>10198.5</v>
      </c>
      <c r="BB48" s="34">
        <v>10371.9</v>
      </c>
      <c r="BC48" s="34">
        <v>10545.3</v>
      </c>
      <c r="BD48" s="34">
        <v>10718.7</v>
      </c>
      <c r="BE48" s="34">
        <v>10892.1</v>
      </c>
      <c r="BF48" s="34">
        <v>11065.5</v>
      </c>
      <c r="BG48" s="34">
        <v>11238.9</v>
      </c>
      <c r="BH48" s="34">
        <v>11412.3</v>
      </c>
      <c r="BI48" s="34">
        <v>11585.7</v>
      </c>
      <c r="BJ48" s="34">
        <v>11759.1</v>
      </c>
      <c r="BK48" s="34">
        <v>11932.5</v>
      </c>
      <c r="BL48" s="34">
        <v>12105.9</v>
      </c>
      <c r="BM48" s="34">
        <f t="shared" si="13"/>
        <v>133826.4</v>
      </c>
      <c r="BN48" s="34">
        <f t="shared" si="14"/>
        <v>10000</v>
      </c>
      <c r="BO48" s="34">
        <f t="shared" si="18"/>
        <v>10200</v>
      </c>
      <c r="BP48" s="34">
        <f t="shared" si="19"/>
        <v>10400</v>
      </c>
      <c r="BQ48" s="34">
        <f t="shared" si="20"/>
        <v>10600</v>
      </c>
      <c r="BR48" s="34">
        <f t="shared" si="21"/>
        <v>10800</v>
      </c>
      <c r="BS48" s="34">
        <f t="shared" si="22"/>
        <v>11000</v>
      </c>
      <c r="BT48" s="34">
        <f t="shared" si="23"/>
        <v>11300</v>
      </c>
      <c r="BU48" s="34">
        <f t="shared" si="24"/>
        <v>11500</v>
      </c>
      <c r="BV48" s="34">
        <f t="shared" si="25"/>
        <v>11700</v>
      </c>
      <c r="BW48" s="34">
        <f t="shared" si="26"/>
        <v>11900</v>
      </c>
      <c r="BX48" s="34">
        <f t="shared" si="27"/>
        <v>12100</v>
      </c>
      <c r="BY48" s="34">
        <f t="shared" si="28"/>
        <v>12300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  <c r="BA49" s="34">
        <v>-10591.5</v>
      </c>
      <c r="BB49" s="34">
        <v>-10805.1</v>
      </c>
      <c r="BC49" s="34">
        <v>-11018.7</v>
      </c>
      <c r="BD49" s="34">
        <v>-11232.3</v>
      </c>
      <c r="BE49" s="34">
        <v>-11445.9</v>
      </c>
      <c r="BF49" s="34">
        <v>-11659.5</v>
      </c>
      <c r="BG49" s="34">
        <v>-11873.1</v>
      </c>
      <c r="BH49" s="34">
        <v>-12086.7</v>
      </c>
      <c r="BI49" s="34">
        <v>-12300.3</v>
      </c>
      <c r="BJ49" s="34">
        <v>-12513.9</v>
      </c>
      <c r="BK49" s="34">
        <v>-12727.5</v>
      </c>
      <c r="BL49" s="34">
        <v>-12941.1</v>
      </c>
      <c r="BM49" s="34">
        <f t="shared" si="13"/>
        <v>-141195.6</v>
      </c>
      <c r="BN49" s="34">
        <f t="shared" si="14"/>
        <v>-10300</v>
      </c>
      <c r="BO49" s="34">
        <f t="shared" si="18"/>
        <v>-10500</v>
      </c>
      <c r="BP49" s="34">
        <f t="shared" si="19"/>
        <v>-10800</v>
      </c>
      <c r="BQ49" s="34">
        <f t="shared" si="20"/>
        <v>-11100</v>
      </c>
      <c r="BR49" s="34">
        <f t="shared" si="21"/>
        <v>-11400</v>
      </c>
      <c r="BS49" s="34">
        <f t="shared" si="22"/>
        <v>-11600</v>
      </c>
      <c r="BT49" s="34">
        <f t="shared" si="23"/>
        <v>-11900</v>
      </c>
      <c r="BU49" s="34">
        <f t="shared" si="24"/>
        <v>-12200</v>
      </c>
      <c r="BV49" s="34">
        <f t="shared" si="25"/>
        <v>-12500</v>
      </c>
      <c r="BW49" s="34">
        <f t="shared" si="26"/>
        <v>-12700</v>
      </c>
      <c r="BX49" s="34">
        <f t="shared" si="27"/>
        <v>-13000</v>
      </c>
      <c r="BY49" s="34">
        <f t="shared" si="28"/>
        <v>-13300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  <c r="BA50" s="39">
        <v>-10563</v>
      </c>
      <c r="BB50" s="39">
        <v>-10803</v>
      </c>
      <c r="BC50" s="39">
        <v>-11043</v>
      </c>
      <c r="BD50" s="39">
        <v>-11283</v>
      </c>
      <c r="BE50" s="39">
        <v>-11523</v>
      </c>
      <c r="BF50" s="39">
        <v>-11763</v>
      </c>
      <c r="BG50" s="39">
        <v>-12003</v>
      </c>
      <c r="BH50" s="39">
        <v>-12243</v>
      </c>
      <c r="BI50" s="39">
        <v>-12483</v>
      </c>
      <c r="BJ50" s="39">
        <v>-12723</v>
      </c>
      <c r="BK50" s="39">
        <v>-12963</v>
      </c>
      <c r="BL50" s="39">
        <v>-13203</v>
      </c>
      <c r="BM50" s="39">
        <f t="shared" si="13"/>
        <v>-142596</v>
      </c>
      <c r="BN50" s="39">
        <f t="shared" si="14"/>
        <v>-10100</v>
      </c>
      <c r="BO50" s="39">
        <f t="shared" si="18"/>
        <v>-10500</v>
      </c>
      <c r="BP50" s="39">
        <f t="shared" si="19"/>
        <v>-10800</v>
      </c>
      <c r="BQ50" s="39">
        <f t="shared" si="20"/>
        <v>-11100</v>
      </c>
      <c r="BR50" s="39">
        <f t="shared" si="21"/>
        <v>-11400</v>
      </c>
      <c r="BS50" s="39">
        <f t="shared" si="22"/>
        <v>-11700</v>
      </c>
      <c r="BT50" s="39">
        <f t="shared" si="23"/>
        <v>-12000</v>
      </c>
      <c r="BU50" s="39">
        <f t="shared" si="24"/>
        <v>-12400</v>
      </c>
      <c r="BV50" s="39">
        <f t="shared" si="25"/>
        <v>-12700</v>
      </c>
      <c r="BW50" s="39">
        <f t="shared" si="26"/>
        <v>-13000</v>
      </c>
      <c r="BX50" s="39">
        <f t="shared" si="27"/>
        <v>-13300</v>
      </c>
      <c r="BY50" s="39">
        <f t="shared" si="28"/>
        <v>-13600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BL51" si="34">SUBTOTAL(9,E42:E50)</f>
        <v>3072</v>
      </c>
      <c r="F51" s="43">
        <f t="shared" si="34"/>
        <v>5745</v>
      </c>
      <c r="G51" s="43">
        <f t="shared" si="34"/>
        <v>5765</v>
      </c>
      <c r="H51" s="43">
        <f t="shared" si="34"/>
        <v>4809</v>
      </c>
      <c r="I51" s="43">
        <f t="shared" si="34"/>
        <v>3943</v>
      </c>
      <c r="J51" s="43">
        <f t="shared" si="34"/>
        <v>1779</v>
      </c>
      <c r="K51" s="43">
        <f t="shared" si="34"/>
        <v>7966</v>
      </c>
      <c r="L51" s="43">
        <f t="shared" si="34"/>
        <v>2708</v>
      </c>
      <c r="M51" s="43">
        <f t="shared" si="34"/>
        <v>835</v>
      </c>
      <c r="N51" s="43">
        <f t="shared" si="34"/>
        <v>4724</v>
      </c>
      <c r="O51" s="43">
        <f t="shared" si="34"/>
        <v>-1074</v>
      </c>
      <c r="P51" s="43">
        <f t="shared" si="34"/>
        <v>-4012</v>
      </c>
      <c r="Q51" s="43">
        <f t="shared" si="34"/>
        <v>-5339</v>
      </c>
      <c r="R51" s="43">
        <f t="shared" si="34"/>
        <v>-6928</v>
      </c>
      <c r="S51" s="43">
        <f t="shared" si="34"/>
        <v>-2204</v>
      </c>
      <c r="T51" s="43">
        <f t="shared" si="34"/>
        <v>-1309</v>
      </c>
      <c r="U51" s="43">
        <f t="shared" si="34"/>
        <v>448</v>
      </c>
      <c r="V51" s="43">
        <f t="shared" si="34"/>
        <v>2361</v>
      </c>
      <c r="W51" s="43">
        <f t="shared" si="34"/>
        <v>-204</v>
      </c>
      <c r="X51" s="43">
        <f t="shared" si="34"/>
        <v>503</v>
      </c>
      <c r="Y51" s="43">
        <f t="shared" si="34"/>
        <v>783</v>
      </c>
      <c r="Z51" s="43">
        <f t="shared" si="34"/>
        <v>-137</v>
      </c>
      <c r="AA51" s="43">
        <f t="shared" si="34"/>
        <v>-2109</v>
      </c>
      <c r="AB51" s="43">
        <f t="shared" si="34"/>
        <v>-569</v>
      </c>
      <c r="AC51" s="43">
        <f t="shared" si="34"/>
        <v>2557</v>
      </c>
      <c r="AD51" s="43">
        <f t="shared" si="34"/>
        <v>2558</v>
      </c>
      <c r="AE51" s="43">
        <f t="shared" si="34"/>
        <v>3564</v>
      </c>
      <c r="AF51" s="43">
        <f t="shared" si="34"/>
        <v>3091</v>
      </c>
      <c r="AG51" s="43">
        <f t="shared" si="34"/>
        <v>4300</v>
      </c>
      <c r="AH51" s="43">
        <f t="shared" si="34"/>
        <v>1497</v>
      </c>
      <c r="AI51" s="43">
        <f t="shared" si="34"/>
        <v>1342</v>
      </c>
      <c r="AJ51" s="43">
        <f t="shared" si="34"/>
        <v>993</v>
      </c>
      <c r="AK51" s="43">
        <f t="shared" si="34"/>
        <v>1794</v>
      </c>
      <c r="AL51" s="43">
        <f t="shared" si="34"/>
        <v>315</v>
      </c>
      <c r="AM51" s="43">
        <f t="shared" si="34"/>
        <v>1278</v>
      </c>
      <c r="AN51" s="43">
        <f t="shared" si="34"/>
        <v>297</v>
      </c>
      <c r="AO51" s="43">
        <f t="shared" si="34"/>
        <v>241</v>
      </c>
      <c r="AP51" s="43">
        <f t="shared" si="34"/>
        <v>186</v>
      </c>
      <c r="AQ51" s="43">
        <f t="shared" si="34"/>
        <v>132</v>
      </c>
      <c r="AR51" s="43">
        <f t="shared" si="34"/>
        <v>76</v>
      </c>
      <c r="AS51" s="43">
        <f t="shared" si="34"/>
        <v>21</v>
      </c>
      <c r="AT51" s="43">
        <f t="shared" si="34"/>
        <v>-35</v>
      </c>
      <c r="AU51" s="43">
        <f t="shared" si="34"/>
        <v>-89</v>
      </c>
      <c r="AV51" s="43">
        <f t="shared" si="34"/>
        <v>-145</v>
      </c>
      <c r="AW51" s="43">
        <f t="shared" si="34"/>
        <v>-198</v>
      </c>
      <c r="AX51" s="43">
        <f t="shared" si="34"/>
        <v>-253</v>
      </c>
      <c r="AY51" s="43">
        <f t="shared" si="34"/>
        <v>-307</v>
      </c>
      <c r="AZ51" s="43">
        <f t="shared" si="34"/>
        <v>-362</v>
      </c>
      <c r="BA51" s="43">
        <f t="shared" si="34"/>
        <v>-416.5</v>
      </c>
      <c r="BB51" s="43">
        <f t="shared" si="34"/>
        <v>-471.10000000000036</v>
      </c>
      <c r="BC51" s="43">
        <f t="shared" si="34"/>
        <v>-525.70000000000073</v>
      </c>
      <c r="BD51" s="43">
        <f t="shared" si="34"/>
        <v>-580.29999999999927</v>
      </c>
      <c r="BE51" s="43">
        <f t="shared" si="34"/>
        <v>-634.89999999999964</v>
      </c>
      <c r="BF51" s="43">
        <f t="shared" si="34"/>
        <v>-689.5</v>
      </c>
      <c r="BG51" s="43">
        <f t="shared" si="34"/>
        <v>-744.10000000000036</v>
      </c>
      <c r="BH51" s="43">
        <f t="shared" si="34"/>
        <v>-798.70000000000073</v>
      </c>
      <c r="BI51" s="43">
        <f t="shared" si="34"/>
        <v>-853.29999999999927</v>
      </c>
      <c r="BJ51" s="43">
        <f t="shared" si="34"/>
        <v>-907.89999999999964</v>
      </c>
      <c r="BK51" s="43">
        <f t="shared" si="34"/>
        <v>-962.5</v>
      </c>
      <c r="BL51" s="43">
        <f t="shared" si="34"/>
        <v>-1017.1000000000004</v>
      </c>
      <c r="BM51" s="56">
        <f t="shared" si="13"/>
        <v>-8601.6</v>
      </c>
      <c r="BN51" s="43">
        <f t="shared" si="14"/>
        <v>2800</v>
      </c>
      <c r="BO51" s="43">
        <f t="shared" si="18"/>
        <v>2200</v>
      </c>
      <c r="BP51" s="43">
        <f t="shared" si="19"/>
        <v>1500</v>
      </c>
      <c r="BQ51" s="43">
        <f t="shared" si="20"/>
        <v>900</v>
      </c>
      <c r="BR51" s="43">
        <f t="shared" si="21"/>
        <v>200</v>
      </c>
      <c r="BS51" s="43">
        <f t="shared" si="22"/>
        <v>-400</v>
      </c>
      <c r="BT51" s="43">
        <f t="shared" si="23"/>
        <v>-1000</v>
      </c>
      <c r="BU51" s="43">
        <f t="shared" si="24"/>
        <v>-1700</v>
      </c>
      <c r="BV51" s="43">
        <f t="shared" si="25"/>
        <v>-2300</v>
      </c>
      <c r="BW51" s="43">
        <f t="shared" si="26"/>
        <v>-3000</v>
      </c>
      <c r="BX51" s="43">
        <f t="shared" si="27"/>
        <v>-3600</v>
      </c>
      <c r="BY51" s="43">
        <f t="shared" si="28"/>
        <v>-4200</v>
      </c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  <c r="BA52" s="34">
        <v>5529</v>
      </c>
      <c r="BB52" s="34">
        <v>5673.7</v>
      </c>
      <c r="BC52" s="34">
        <v>5818.4</v>
      </c>
      <c r="BD52" s="34">
        <v>5963.1</v>
      </c>
      <c r="BE52" s="34">
        <v>6107.8</v>
      </c>
      <c r="BF52" s="34">
        <v>6252.5</v>
      </c>
      <c r="BG52" s="34">
        <v>6397.2</v>
      </c>
      <c r="BH52" s="34">
        <v>6541.9</v>
      </c>
      <c r="BI52" s="34">
        <v>6686.6</v>
      </c>
      <c r="BJ52" s="34">
        <v>6831.3</v>
      </c>
      <c r="BK52" s="34">
        <v>6976</v>
      </c>
      <c r="BL52" s="34">
        <v>7120.7</v>
      </c>
      <c r="BM52" s="34">
        <f t="shared" si="13"/>
        <v>75898.2</v>
      </c>
      <c r="BN52" s="34">
        <f t="shared" si="14"/>
        <v>5200</v>
      </c>
      <c r="BO52" s="34">
        <f t="shared" si="18"/>
        <v>5400</v>
      </c>
      <c r="BP52" s="34">
        <f t="shared" si="19"/>
        <v>5600</v>
      </c>
      <c r="BQ52" s="34">
        <f t="shared" si="20"/>
        <v>5800</v>
      </c>
      <c r="BR52" s="34">
        <f t="shared" si="21"/>
        <v>6000</v>
      </c>
      <c r="BS52" s="34">
        <f t="shared" si="22"/>
        <v>6200</v>
      </c>
      <c r="BT52" s="34">
        <f t="shared" si="23"/>
        <v>6400</v>
      </c>
      <c r="BU52" s="34">
        <f t="shared" si="24"/>
        <v>6600</v>
      </c>
      <c r="BV52" s="34">
        <f t="shared" si="25"/>
        <v>6800</v>
      </c>
      <c r="BW52" s="34">
        <f t="shared" si="26"/>
        <v>7000</v>
      </c>
      <c r="BX52" s="34">
        <f t="shared" si="27"/>
        <v>7200</v>
      </c>
      <c r="BY52" s="34">
        <f t="shared" si="28"/>
        <v>7400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  <c r="BA53" s="34">
        <v>208567.5</v>
      </c>
      <c r="BB53" s="34">
        <v>208437.9</v>
      </c>
      <c r="BC53" s="34">
        <v>208308.3</v>
      </c>
      <c r="BD53" s="34">
        <v>208178.7</v>
      </c>
      <c r="BE53" s="34">
        <v>208049.1</v>
      </c>
      <c r="BF53" s="34">
        <v>207919.5</v>
      </c>
      <c r="BG53" s="34">
        <v>207789.9</v>
      </c>
      <c r="BH53" s="34">
        <v>207660.3</v>
      </c>
      <c r="BI53" s="34">
        <v>207530.7</v>
      </c>
      <c r="BJ53" s="34">
        <v>207401.1</v>
      </c>
      <c r="BK53" s="34">
        <v>207271.5</v>
      </c>
      <c r="BL53" s="34">
        <v>207141.9</v>
      </c>
      <c r="BM53" s="34">
        <f t="shared" si="13"/>
        <v>2494256.4</v>
      </c>
      <c r="BN53" s="34">
        <f t="shared" si="14"/>
        <v>208600</v>
      </c>
      <c r="BO53" s="34">
        <f t="shared" si="18"/>
        <v>208400</v>
      </c>
      <c r="BP53" s="34">
        <f t="shared" si="19"/>
        <v>208300</v>
      </c>
      <c r="BQ53" s="34">
        <f t="shared" si="20"/>
        <v>208200</v>
      </c>
      <c r="BR53" s="34">
        <f t="shared" si="21"/>
        <v>208000</v>
      </c>
      <c r="BS53" s="34">
        <f t="shared" si="22"/>
        <v>207900</v>
      </c>
      <c r="BT53" s="34">
        <f t="shared" si="23"/>
        <v>207800</v>
      </c>
      <c r="BU53" s="34">
        <f t="shared" si="24"/>
        <v>207700</v>
      </c>
      <c r="BV53" s="34">
        <f t="shared" si="25"/>
        <v>207500</v>
      </c>
      <c r="BW53" s="34">
        <f t="shared" si="26"/>
        <v>207400</v>
      </c>
      <c r="BX53" s="34">
        <f t="shared" si="27"/>
        <v>207300</v>
      </c>
      <c r="BY53" s="34">
        <f t="shared" si="28"/>
        <v>207100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  <c r="BA54" s="34">
        <v>9261.5</v>
      </c>
      <c r="BB54" s="34">
        <v>9219.2000000000007</v>
      </c>
      <c r="BC54" s="34">
        <v>9176.9</v>
      </c>
      <c r="BD54" s="34">
        <v>9134.6</v>
      </c>
      <c r="BE54" s="34">
        <v>9092.2999999999993</v>
      </c>
      <c r="BF54" s="34">
        <v>9050</v>
      </c>
      <c r="BG54" s="34">
        <v>9007.7000000000007</v>
      </c>
      <c r="BH54" s="34">
        <v>8965.4</v>
      </c>
      <c r="BI54" s="34">
        <v>8923.1</v>
      </c>
      <c r="BJ54" s="34">
        <v>8880.7999999999993</v>
      </c>
      <c r="BK54" s="34">
        <v>8838.5</v>
      </c>
      <c r="BL54" s="34">
        <v>8796.2000000000007</v>
      </c>
      <c r="BM54" s="34">
        <f t="shared" si="13"/>
        <v>108346.2</v>
      </c>
      <c r="BN54" s="34">
        <f t="shared" si="14"/>
        <v>9200</v>
      </c>
      <c r="BO54" s="34">
        <f t="shared" si="18"/>
        <v>9200</v>
      </c>
      <c r="BP54" s="34">
        <f t="shared" si="19"/>
        <v>9200</v>
      </c>
      <c r="BQ54" s="34">
        <f t="shared" si="20"/>
        <v>9100</v>
      </c>
      <c r="BR54" s="34">
        <f t="shared" si="21"/>
        <v>9100</v>
      </c>
      <c r="BS54" s="34">
        <f t="shared" si="22"/>
        <v>9000</v>
      </c>
      <c r="BT54" s="34">
        <f t="shared" si="23"/>
        <v>9000</v>
      </c>
      <c r="BU54" s="34">
        <f t="shared" si="24"/>
        <v>9000</v>
      </c>
      <c r="BV54" s="34">
        <f t="shared" si="25"/>
        <v>8900</v>
      </c>
      <c r="BW54" s="34">
        <f t="shared" si="26"/>
        <v>8900</v>
      </c>
      <c r="BX54" s="34">
        <f t="shared" si="27"/>
        <v>8800</v>
      </c>
      <c r="BY54" s="34">
        <f t="shared" si="28"/>
        <v>8800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  <c r="BA55" s="34">
        <v>-7131</v>
      </c>
      <c r="BB55" s="34">
        <v>-7426.7</v>
      </c>
      <c r="BC55" s="34">
        <v>-7722.4</v>
      </c>
      <c r="BD55" s="34">
        <v>-8018.1</v>
      </c>
      <c r="BE55" s="34">
        <v>-8313.7999999999993</v>
      </c>
      <c r="BF55" s="34">
        <v>-8609.5</v>
      </c>
      <c r="BG55" s="34">
        <v>-8905.2000000000007</v>
      </c>
      <c r="BH55" s="34">
        <v>-9200.9</v>
      </c>
      <c r="BI55" s="34">
        <v>-9496.6</v>
      </c>
      <c r="BJ55" s="34">
        <v>-9792.2999999999993</v>
      </c>
      <c r="BK55" s="34">
        <v>-10088</v>
      </c>
      <c r="BL55" s="34">
        <v>-10383.700000000001</v>
      </c>
      <c r="BM55" s="34">
        <f t="shared" si="13"/>
        <v>-105088.2</v>
      </c>
      <c r="BN55" s="34">
        <f t="shared" si="14"/>
        <v>-6000</v>
      </c>
      <c r="BO55" s="34">
        <f t="shared" si="18"/>
        <v>-6500</v>
      </c>
      <c r="BP55" s="34">
        <f t="shared" si="19"/>
        <v>-7000</v>
      </c>
      <c r="BQ55" s="34">
        <f t="shared" si="20"/>
        <v>-7500</v>
      </c>
      <c r="BR55" s="34">
        <f t="shared" si="21"/>
        <v>-8000</v>
      </c>
      <c r="BS55" s="34">
        <f t="shared" si="22"/>
        <v>-8500</v>
      </c>
      <c r="BT55" s="34">
        <f t="shared" si="23"/>
        <v>-9000</v>
      </c>
      <c r="BU55" s="34">
        <f t="shared" si="24"/>
        <v>-9500</v>
      </c>
      <c r="BV55" s="34">
        <f t="shared" si="25"/>
        <v>-10000</v>
      </c>
      <c r="BW55" s="34">
        <f t="shared" si="26"/>
        <v>-10500</v>
      </c>
      <c r="BX55" s="34">
        <f t="shared" si="27"/>
        <v>-11000</v>
      </c>
      <c r="BY55" s="34">
        <f t="shared" si="28"/>
        <v>-11500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  <c r="BA56" s="34">
        <v>13420.5</v>
      </c>
      <c r="BB56" s="34">
        <v>13526.1</v>
      </c>
      <c r="BC56" s="34">
        <v>13631.7</v>
      </c>
      <c r="BD56" s="34">
        <v>13737.3</v>
      </c>
      <c r="BE56" s="34">
        <v>13842.9</v>
      </c>
      <c r="BF56" s="34">
        <v>13948.5</v>
      </c>
      <c r="BG56" s="34">
        <v>14054.1</v>
      </c>
      <c r="BH56" s="34">
        <v>14159.7</v>
      </c>
      <c r="BI56" s="34">
        <v>14265.3</v>
      </c>
      <c r="BJ56" s="34">
        <v>14370.9</v>
      </c>
      <c r="BK56" s="34">
        <v>14476.5</v>
      </c>
      <c r="BL56" s="34">
        <v>14582.1</v>
      </c>
      <c r="BM56" s="34">
        <f t="shared" si="13"/>
        <v>168015.6</v>
      </c>
      <c r="BN56" s="34">
        <f t="shared" si="14"/>
        <v>13400</v>
      </c>
      <c r="BO56" s="34">
        <f t="shared" si="18"/>
        <v>13500</v>
      </c>
      <c r="BP56" s="34">
        <f t="shared" si="19"/>
        <v>13600</v>
      </c>
      <c r="BQ56" s="34">
        <f t="shared" si="20"/>
        <v>13700</v>
      </c>
      <c r="BR56" s="34">
        <f t="shared" si="21"/>
        <v>13800</v>
      </c>
      <c r="BS56" s="34">
        <f t="shared" si="22"/>
        <v>13900</v>
      </c>
      <c r="BT56" s="34">
        <f t="shared" si="23"/>
        <v>14100</v>
      </c>
      <c r="BU56" s="34">
        <f t="shared" si="24"/>
        <v>14200</v>
      </c>
      <c r="BV56" s="34">
        <f t="shared" si="25"/>
        <v>14300</v>
      </c>
      <c r="BW56" s="34">
        <f t="shared" si="26"/>
        <v>14400</v>
      </c>
      <c r="BX56" s="34">
        <f t="shared" si="27"/>
        <v>14500</v>
      </c>
      <c r="BY56" s="34">
        <f t="shared" si="28"/>
        <v>14600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  <c r="BA57" s="34">
        <v>1864</v>
      </c>
      <c r="BB57" s="34">
        <v>1680</v>
      </c>
      <c r="BC57" s="34">
        <v>1496</v>
      </c>
      <c r="BD57" s="34">
        <v>1312</v>
      </c>
      <c r="BE57" s="34">
        <v>1128</v>
      </c>
      <c r="BF57" s="34">
        <v>944</v>
      </c>
      <c r="BG57" s="34">
        <v>760</v>
      </c>
      <c r="BH57" s="34">
        <v>576</v>
      </c>
      <c r="BI57" s="34">
        <v>392</v>
      </c>
      <c r="BJ57" s="34">
        <v>208</v>
      </c>
      <c r="BK57" s="34">
        <v>24</v>
      </c>
      <c r="BL57" s="34">
        <v>-160</v>
      </c>
      <c r="BM57" s="34">
        <f t="shared" si="13"/>
        <v>10224</v>
      </c>
      <c r="BN57" s="34">
        <f t="shared" si="14"/>
        <v>1100</v>
      </c>
      <c r="BO57" s="34">
        <f t="shared" si="18"/>
        <v>1100</v>
      </c>
      <c r="BP57" s="34">
        <f t="shared" si="19"/>
        <v>1000</v>
      </c>
      <c r="BQ57" s="34">
        <f t="shared" si="20"/>
        <v>1000</v>
      </c>
      <c r="BR57" s="34">
        <f t="shared" si="21"/>
        <v>900</v>
      </c>
      <c r="BS57" s="34">
        <f t="shared" si="22"/>
        <v>900</v>
      </c>
      <c r="BT57" s="34">
        <f t="shared" si="23"/>
        <v>800</v>
      </c>
      <c r="BU57" s="34">
        <f t="shared" si="24"/>
        <v>800</v>
      </c>
      <c r="BV57" s="34">
        <f t="shared" si="25"/>
        <v>700</v>
      </c>
      <c r="BW57" s="34">
        <f t="shared" si="26"/>
        <v>700</v>
      </c>
      <c r="BX57" s="34">
        <f t="shared" si="27"/>
        <v>600</v>
      </c>
      <c r="BY57" s="34">
        <f t="shared" si="28"/>
        <v>600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  <c r="BA58" s="34">
        <v>1006.5</v>
      </c>
      <c r="BB58" s="34">
        <v>798.1</v>
      </c>
      <c r="BC58" s="34">
        <v>589.70000000000005</v>
      </c>
      <c r="BD58" s="34">
        <v>381.3</v>
      </c>
      <c r="BE58" s="34">
        <v>172.9</v>
      </c>
      <c r="BF58" s="34">
        <v>-35.5</v>
      </c>
      <c r="BG58" s="34">
        <v>-243.9</v>
      </c>
      <c r="BH58" s="34">
        <v>-452.3</v>
      </c>
      <c r="BI58" s="34">
        <v>-660.7</v>
      </c>
      <c r="BJ58" s="34">
        <v>-869.1</v>
      </c>
      <c r="BK58" s="34">
        <v>-1077.5</v>
      </c>
      <c r="BL58" s="34">
        <v>-1285.9000000000001</v>
      </c>
      <c r="BM58" s="34">
        <f t="shared" si="13"/>
        <v>-1676.4</v>
      </c>
      <c r="BN58" s="34">
        <f t="shared" si="14"/>
        <v>-200</v>
      </c>
      <c r="BO58" s="34">
        <f t="shared" si="18"/>
        <v>-200</v>
      </c>
      <c r="BP58" s="34">
        <f t="shared" si="19"/>
        <v>-200</v>
      </c>
      <c r="BQ58" s="34">
        <f t="shared" si="20"/>
        <v>-200</v>
      </c>
      <c r="BR58" s="34">
        <f t="shared" si="21"/>
        <v>-200</v>
      </c>
      <c r="BS58" s="34">
        <f t="shared" si="22"/>
        <v>-100</v>
      </c>
      <c r="BT58" s="34">
        <f t="shared" si="23"/>
        <v>-100</v>
      </c>
      <c r="BU58" s="34">
        <f t="shared" si="24"/>
        <v>-100</v>
      </c>
      <c r="BV58" s="34">
        <f t="shared" si="25"/>
        <v>-100</v>
      </c>
      <c r="BW58" s="34">
        <f t="shared" si="26"/>
        <v>-100</v>
      </c>
      <c r="BX58" s="34">
        <f t="shared" si="27"/>
        <v>-100</v>
      </c>
      <c r="BY58" s="34">
        <f t="shared" si="28"/>
        <v>-100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  <c r="BA59" s="39">
        <v>6787.5</v>
      </c>
      <c r="BB59" s="39">
        <v>6973.1</v>
      </c>
      <c r="BC59" s="39">
        <v>7158.7</v>
      </c>
      <c r="BD59" s="39">
        <v>7344.3</v>
      </c>
      <c r="BE59" s="39">
        <v>7529.9</v>
      </c>
      <c r="BF59" s="39">
        <v>7715.5</v>
      </c>
      <c r="BG59" s="39">
        <v>7901.1</v>
      </c>
      <c r="BH59" s="39">
        <v>8086.7</v>
      </c>
      <c r="BI59" s="39">
        <v>8272.2999999999993</v>
      </c>
      <c r="BJ59" s="39">
        <v>8457.9</v>
      </c>
      <c r="BK59" s="39">
        <v>8643.5</v>
      </c>
      <c r="BL59" s="39">
        <v>8829.1</v>
      </c>
      <c r="BM59" s="39">
        <f t="shared" si="13"/>
        <v>93699.599999999991</v>
      </c>
      <c r="BN59" s="39">
        <f t="shared" si="14"/>
        <v>6400</v>
      </c>
      <c r="BO59" s="39">
        <f t="shared" si="18"/>
        <v>6600</v>
      </c>
      <c r="BP59" s="39">
        <f t="shared" si="19"/>
        <v>6900</v>
      </c>
      <c r="BQ59" s="39">
        <f t="shared" si="20"/>
        <v>7200</v>
      </c>
      <c r="BR59" s="39">
        <f t="shared" si="21"/>
        <v>7400</v>
      </c>
      <c r="BS59" s="39">
        <f t="shared" si="22"/>
        <v>7700</v>
      </c>
      <c r="BT59" s="39">
        <f t="shared" si="23"/>
        <v>7900</v>
      </c>
      <c r="BU59" s="39">
        <f t="shared" si="24"/>
        <v>8200</v>
      </c>
      <c r="BV59" s="39">
        <f t="shared" si="25"/>
        <v>8500</v>
      </c>
      <c r="BW59" s="39">
        <f t="shared" si="26"/>
        <v>8700</v>
      </c>
      <c r="BX59" s="39">
        <f t="shared" si="27"/>
        <v>9000</v>
      </c>
      <c r="BY59" s="39">
        <f t="shared" si="28"/>
        <v>9200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BL60" si="35">SUBTOTAL(9,E52:E59)</f>
        <v>260428</v>
      </c>
      <c r="F60" s="43">
        <f t="shared" si="35"/>
        <v>258615</v>
      </c>
      <c r="G60" s="43">
        <f t="shared" si="35"/>
        <v>256952</v>
      </c>
      <c r="H60" s="43">
        <f t="shared" si="35"/>
        <v>256598</v>
      </c>
      <c r="I60" s="43">
        <f t="shared" si="35"/>
        <v>258353</v>
      </c>
      <c r="J60" s="43">
        <f t="shared" si="35"/>
        <v>261247</v>
      </c>
      <c r="K60" s="43">
        <f t="shared" si="35"/>
        <v>260824</v>
      </c>
      <c r="L60" s="43">
        <f t="shared" si="35"/>
        <v>262758</v>
      </c>
      <c r="M60" s="43">
        <f t="shared" si="35"/>
        <v>261146</v>
      </c>
      <c r="N60" s="43">
        <f t="shared" si="35"/>
        <v>257758</v>
      </c>
      <c r="O60" s="43">
        <f t="shared" si="35"/>
        <v>256688</v>
      </c>
      <c r="P60" s="43">
        <f t="shared" si="35"/>
        <v>257563</v>
      </c>
      <c r="Q60" s="43">
        <f t="shared" si="35"/>
        <v>258798</v>
      </c>
      <c r="R60" s="43">
        <f t="shared" si="35"/>
        <v>253580</v>
      </c>
      <c r="S60" s="43">
        <f t="shared" si="35"/>
        <v>250124</v>
      </c>
      <c r="T60" s="43">
        <f t="shared" si="35"/>
        <v>253070</v>
      </c>
      <c r="U60" s="43">
        <f t="shared" si="35"/>
        <v>251211</v>
      </c>
      <c r="V60" s="43">
        <f t="shared" si="35"/>
        <v>249589</v>
      </c>
      <c r="W60" s="43">
        <f t="shared" si="35"/>
        <v>247455</v>
      </c>
      <c r="X60" s="43">
        <f t="shared" si="35"/>
        <v>244345</v>
      </c>
      <c r="Y60" s="43">
        <f t="shared" si="35"/>
        <v>245601</v>
      </c>
      <c r="Z60" s="43">
        <f t="shared" si="35"/>
        <v>243525</v>
      </c>
      <c r="AA60" s="43">
        <f t="shared" si="35"/>
        <v>242719</v>
      </c>
      <c r="AB60" s="43">
        <f t="shared" si="35"/>
        <v>244636</v>
      </c>
      <c r="AC60" s="43">
        <f t="shared" si="35"/>
        <v>248384</v>
      </c>
      <c r="AD60" s="43">
        <f t="shared" si="35"/>
        <v>249257</v>
      </c>
      <c r="AE60" s="43">
        <f t="shared" si="35"/>
        <v>249072</v>
      </c>
      <c r="AF60" s="43">
        <f t="shared" si="35"/>
        <v>247363</v>
      </c>
      <c r="AG60" s="43">
        <f t="shared" si="35"/>
        <v>249857</v>
      </c>
      <c r="AH60" s="43">
        <f t="shared" si="35"/>
        <v>247842</v>
      </c>
      <c r="AI60" s="43">
        <f t="shared" si="35"/>
        <v>250076</v>
      </c>
      <c r="AJ60" s="43">
        <f t="shared" si="35"/>
        <v>248873</v>
      </c>
      <c r="AK60" s="43">
        <f t="shared" si="35"/>
        <v>248301</v>
      </c>
      <c r="AL60" s="43">
        <f t="shared" si="35"/>
        <v>249954</v>
      </c>
      <c r="AM60" s="43">
        <f t="shared" si="35"/>
        <v>253031</v>
      </c>
      <c r="AN60" s="43">
        <f t="shared" si="35"/>
        <v>244816</v>
      </c>
      <c r="AO60" s="43">
        <f t="shared" si="35"/>
        <v>244392</v>
      </c>
      <c r="AP60" s="43">
        <f t="shared" si="35"/>
        <v>243969</v>
      </c>
      <c r="AQ60" s="43">
        <f t="shared" si="35"/>
        <v>243544</v>
      </c>
      <c r="AR60" s="43">
        <f t="shared" si="35"/>
        <v>243121</v>
      </c>
      <c r="AS60" s="43">
        <f t="shared" si="35"/>
        <v>242697</v>
      </c>
      <c r="AT60" s="43">
        <f t="shared" si="35"/>
        <v>242273</v>
      </c>
      <c r="AU60" s="43">
        <f t="shared" si="35"/>
        <v>241849</v>
      </c>
      <c r="AV60" s="43">
        <f t="shared" si="35"/>
        <v>241426</v>
      </c>
      <c r="AW60" s="43">
        <f t="shared" si="35"/>
        <v>241002</v>
      </c>
      <c r="AX60" s="43">
        <f t="shared" si="35"/>
        <v>240578</v>
      </c>
      <c r="AY60" s="43">
        <f t="shared" si="35"/>
        <v>240153</v>
      </c>
      <c r="AZ60" s="43">
        <f t="shared" si="35"/>
        <v>239730</v>
      </c>
      <c r="BA60" s="43">
        <f t="shared" si="35"/>
        <v>239305.5</v>
      </c>
      <c r="BB60" s="43">
        <f t="shared" si="35"/>
        <v>238881.40000000002</v>
      </c>
      <c r="BC60" s="43">
        <f t="shared" si="35"/>
        <v>238457.30000000002</v>
      </c>
      <c r="BD60" s="43">
        <f t="shared" si="35"/>
        <v>238033.19999999998</v>
      </c>
      <c r="BE60" s="43">
        <f t="shared" si="35"/>
        <v>237609.09999999998</v>
      </c>
      <c r="BF60" s="43">
        <f t="shared" si="35"/>
        <v>237185</v>
      </c>
      <c r="BG60" s="43">
        <f t="shared" si="35"/>
        <v>236760.90000000002</v>
      </c>
      <c r="BH60" s="43">
        <f t="shared" si="35"/>
        <v>236336.80000000002</v>
      </c>
      <c r="BI60" s="43">
        <f t="shared" si="35"/>
        <v>235912.69999999998</v>
      </c>
      <c r="BJ60" s="43">
        <f t="shared" si="35"/>
        <v>235488.59999999998</v>
      </c>
      <c r="BK60" s="43">
        <f t="shared" si="35"/>
        <v>235064.5</v>
      </c>
      <c r="BL60" s="43">
        <f t="shared" si="35"/>
        <v>234640.40000000002</v>
      </c>
      <c r="BM60" s="56">
        <f t="shared" si="13"/>
        <v>2843675.4</v>
      </c>
      <c r="BN60" s="43">
        <f t="shared" si="14"/>
        <v>239300</v>
      </c>
      <c r="BO60" s="43">
        <f t="shared" si="18"/>
        <v>238800</v>
      </c>
      <c r="BP60" s="43">
        <f t="shared" si="19"/>
        <v>238400</v>
      </c>
      <c r="BQ60" s="43">
        <f t="shared" si="20"/>
        <v>238000</v>
      </c>
      <c r="BR60" s="43">
        <f t="shared" si="21"/>
        <v>237600</v>
      </c>
      <c r="BS60" s="43">
        <f t="shared" si="22"/>
        <v>237200</v>
      </c>
      <c r="BT60" s="43">
        <f t="shared" si="23"/>
        <v>236800</v>
      </c>
      <c r="BU60" s="43">
        <f t="shared" si="24"/>
        <v>236400</v>
      </c>
      <c r="BV60" s="43">
        <f t="shared" si="25"/>
        <v>235900</v>
      </c>
      <c r="BW60" s="43">
        <f t="shared" si="26"/>
        <v>235500</v>
      </c>
      <c r="BX60" s="43">
        <f t="shared" si="27"/>
        <v>235100</v>
      </c>
      <c r="BY60" s="43">
        <f t="shared" si="28"/>
        <v>234700</v>
      </c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  <c r="BA61" s="34">
        <v>8295.5</v>
      </c>
      <c r="BB61" s="34">
        <v>8255.9</v>
      </c>
      <c r="BC61" s="34">
        <v>8216.2999999999993</v>
      </c>
      <c r="BD61" s="34">
        <v>8176.7</v>
      </c>
      <c r="BE61" s="34">
        <v>8137.1</v>
      </c>
      <c r="BF61" s="34">
        <v>8097.5</v>
      </c>
      <c r="BG61" s="34">
        <v>8057.9</v>
      </c>
      <c r="BH61" s="34">
        <v>8018.3</v>
      </c>
      <c r="BI61" s="34">
        <v>7978.7</v>
      </c>
      <c r="BJ61" s="34">
        <v>7939.1</v>
      </c>
      <c r="BK61" s="34">
        <v>7899.5</v>
      </c>
      <c r="BL61" s="34">
        <v>7859.9</v>
      </c>
      <c r="BM61" s="34">
        <f t="shared" si="13"/>
        <v>96932.400000000009</v>
      </c>
      <c r="BN61" s="34">
        <f t="shared" si="14"/>
        <v>8300</v>
      </c>
      <c r="BO61" s="34">
        <f t="shared" si="18"/>
        <v>8200</v>
      </c>
      <c r="BP61" s="34">
        <f t="shared" si="19"/>
        <v>8200</v>
      </c>
      <c r="BQ61" s="34">
        <f t="shared" si="20"/>
        <v>8200</v>
      </c>
      <c r="BR61" s="34">
        <f t="shared" si="21"/>
        <v>8100</v>
      </c>
      <c r="BS61" s="34">
        <f t="shared" si="22"/>
        <v>8100</v>
      </c>
      <c r="BT61" s="34">
        <f t="shared" si="23"/>
        <v>8100</v>
      </c>
      <c r="BU61" s="34">
        <f t="shared" si="24"/>
        <v>8000</v>
      </c>
      <c r="BV61" s="34">
        <f t="shared" si="25"/>
        <v>8000</v>
      </c>
      <c r="BW61" s="34">
        <f t="shared" si="26"/>
        <v>7900</v>
      </c>
      <c r="BX61" s="34">
        <f t="shared" si="27"/>
        <v>7900</v>
      </c>
      <c r="BY61" s="34">
        <f t="shared" si="28"/>
        <v>7900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  <c r="BA62" s="34">
        <v>-9103</v>
      </c>
      <c r="BB62" s="34">
        <v>-9315</v>
      </c>
      <c r="BC62" s="34">
        <v>-9527</v>
      </c>
      <c r="BD62" s="34">
        <v>-9739</v>
      </c>
      <c r="BE62" s="34">
        <v>-9951</v>
      </c>
      <c r="BF62" s="34">
        <v>-10163</v>
      </c>
      <c r="BG62" s="34">
        <v>-10375</v>
      </c>
      <c r="BH62" s="34">
        <v>-10587</v>
      </c>
      <c r="BI62" s="34">
        <v>-10799</v>
      </c>
      <c r="BJ62" s="34">
        <v>-11011</v>
      </c>
      <c r="BK62" s="34">
        <v>-11223</v>
      </c>
      <c r="BL62" s="34">
        <v>-11435</v>
      </c>
      <c r="BM62" s="34">
        <f t="shared" si="13"/>
        <v>-123228</v>
      </c>
      <c r="BN62" s="34">
        <f t="shared" si="14"/>
        <v>-8700</v>
      </c>
      <c r="BO62" s="34">
        <f t="shared" si="18"/>
        <v>-9000</v>
      </c>
      <c r="BP62" s="34">
        <f t="shared" si="19"/>
        <v>-9300</v>
      </c>
      <c r="BQ62" s="34">
        <f t="shared" si="20"/>
        <v>-9600</v>
      </c>
      <c r="BR62" s="34">
        <f t="shared" si="21"/>
        <v>-9800</v>
      </c>
      <c r="BS62" s="34">
        <f t="shared" si="22"/>
        <v>-10100</v>
      </c>
      <c r="BT62" s="34">
        <f t="shared" si="23"/>
        <v>-10400</v>
      </c>
      <c r="BU62" s="34">
        <f t="shared" si="24"/>
        <v>-10700</v>
      </c>
      <c r="BV62" s="34">
        <f t="shared" si="25"/>
        <v>-11000</v>
      </c>
      <c r="BW62" s="34">
        <f t="shared" si="26"/>
        <v>-11300</v>
      </c>
      <c r="BX62" s="34">
        <f t="shared" si="27"/>
        <v>-11500</v>
      </c>
      <c r="BY62" s="34">
        <f t="shared" si="28"/>
        <v>-11800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  <c r="BA63" s="34">
        <v>79.5</v>
      </c>
      <c r="BB63" s="34">
        <v>-2.1000000000000201</v>
      </c>
      <c r="BC63" s="34">
        <v>-83.7</v>
      </c>
      <c r="BD63" s="34">
        <v>-165.3</v>
      </c>
      <c r="BE63" s="34">
        <v>-246.9</v>
      </c>
      <c r="BF63" s="34">
        <v>-328.5</v>
      </c>
      <c r="BG63" s="34">
        <v>-410.1</v>
      </c>
      <c r="BH63" s="34">
        <v>-491.7</v>
      </c>
      <c r="BI63" s="34">
        <v>-573.29999999999995</v>
      </c>
      <c r="BJ63" s="34">
        <v>-654.9</v>
      </c>
      <c r="BK63" s="34">
        <v>-736.5</v>
      </c>
      <c r="BL63" s="34">
        <v>-818.1</v>
      </c>
      <c r="BM63" s="34">
        <f t="shared" si="13"/>
        <v>-4431.6000000000004</v>
      </c>
      <c r="BN63" s="34">
        <f t="shared" si="14"/>
        <v>-600</v>
      </c>
      <c r="BO63" s="34">
        <f t="shared" si="18"/>
        <v>-600</v>
      </c>
      <c r="BP63" s="34">
        <f t="shared" si="19"/>
        <v>-500</v>
      </c>
      <c r="BQ63" s="34">
        <f t="shared" si="20"/>
        <v>-500</v>
      </c>
      <c r="BR63" s="34">
        <f t="shared" si="21"/>
        <v>-400</v>
      </c>
      <c r="BS63" s="34">
        <f t="shared" si="22"/>
        <v>-400</v>
      </c>
      <c r="BT63" s="34">
        <f t="shared" si="23"/>
        <v>-300</v>
      </c>
      <c r="BU63" s="34">
        <f t="shared" si="24"/>
        <v>-300</v>
      </c>
      <c r="BV63" s="34">
        <f t="shared" si="25"/>
        <v>-200</v>
      </c>
      <c r="BW63" s="34">
        <f t="shared" si="26"/>
        <v>-200</v>
      </c>
      <c r="BX63" s="34">
        <f t="shared" si="27"/>
        <v>-100</v>
      </c>
      <c r="BY63" s="34">
        <f t="shared" si="28"/>
        <v>-100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  <c r="BA64" s="39">
        <v>9470.5</v>
      </c>
      <c r="BB64" s="39">
        <v>9434.9</v>
      </c>
      <c r="BC64" s="39">
        <v>9399.2999999999993</v>
      </c>
      <c r="BD64" s="39">
        <v>9363.7000000000007</v>
      </c>
      <c r="BE64" s="39">
        <v>9328.1</v>
      </c>
      <c r="BF64" s="39">
        <v>9292.5</v>
      </c>
      <c r="BG64" s="39">
        <v>9256.9</v>
      </c>
      <c r="BH64" s="39">
        <v>9221.2999999999993</v>
      </c>
      <c r="BI64" s="39">
        <v>9185.7000000000007</v>
      </c>
      <c r="BJ64" s="39">
        <v>9150.1</v>
      </c>
      <c r="BK64" s="39">
        <v>9114.5</v>
      </c>
      <c r="BL64" s="39">
        <v>9078.9</v>
      </c>
      <c r="BM64" s="39">
        <f t="shared" si="13"/>
        <v>111296.4</v>
      </c>
      <c r="BN64" s="39">
        <f t="shared" si="14"/>
        <v>9500</v>
      </c>
      <c r="BO64" s="39">
        <f t="shared" si="18"/>
        <v>9400</v>
      </c>
      <c r="BP64" s="39">
        <f t="shared" si="19"/>
        <v>9400</v>
      </c>
      <c r="BQ64" s="39">
        <f t="shared" si="20"/>
        <v>9400</v>
      </c>
      <c r="BR64" s="39">
        <f t="shared" si="21"/>
        <v>9300</v>
      </c>
      <c r="BS64" s="39">
        <f t="shared" si="22"/>
        <v>9300</v>
      </c>
      <c r="BT64" s="39">
        <f t="shared" si="23"/>
        <v>9300</v>
      </c>
      <c r="BU64" s="39">
        <f t="shared" si="24"/>
        <v>9200</v>
      </c>
      <c r="BV64" s="39">
        <f t="shared" si="25"/>
        <v>9200</v>
      </c>
      <c r="BW64" s="39">
        <f t="shared" si="26"/>
        <v>9200</v>
      </c>
      <c r="BX64" s="39">
        <f t="shared" si="27"/>
        <v>9100</v>
      </c>
      <c r="BY64" s="39">
        <f t="shared" si="28"/>
        <v>9100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BL65" si="36">SUBTOTAL(9,E61:E64)</f>
        <v>29772</v>
      </c>
      <c r="F65" s="43">
        <f t="shared" si="36"/>
        <v>29782</v>
      </c>
      <c r="G65" s="43">
        <f t="shared" si="36"/>
        <v>28301</v>
      </c>
      <c r="H65" s="43">
        <f t="shared" si="36"/>
        <v>28138</v>
      </c>
      <c r="I65" s="43">
        <f t="shared" si="36"/>
        <v>26444</v>
      </c>
      <c r="J65" s="43">
        <f t="shared" si="36"/>
        <v>26017</v>
      </c>
      <c r="K65" s="43">
        <f t="shared" si="36"/>
        <v>25495</v>
      </c>
      <c r="L65" s="43">
        <f t="shared" si="36"/>
        <v>23950</v>
      </c>
      <c r="M65" s="43">
        <f t="shared" si="36"/>
        <v>25906</v>
      </c>
      <c r="N65" s="43">
        <f t="shared" si="36"/>
        <v>26904</v>
      </c>
      <c r="O65" s="43">
        <f t="shared" si="36"/>
        <v>25596</v>
      </c>
      <c r="P65" s="43">
        <f t="shared" si="36"/>
        <v>21401</v>
      </c>
      <c r="Q65" s="43">
        <f t="shared" si="36"/>
        <v>20473</v>
      </c>
      <c r="R65" s="43">
        <f t="shared" si="36"/>
        <v>18593</v>
      </c>
      <c r="S65" s="43">
        <f t="shared" si="36"/>
        <v>15648</v>
      </c>
      <c r="T65" s="43">
        <f t="shared" si="36"/>
        <v>16467</v>
      </c>
      <c r="U65" s="43">
        <f t="shared" si="36"/>
        <v>16589</v>
      </c>
      <c r="V65" s="43">
        <f t="shared" si="36"/>
        <v>15660</v>
      </c>
      <c r="W65" s="43">
        <f t="shared" si="36"/>
        <v>15754</v>
      </c>
      <c r="X65" s="43">
        <f t="shared" si="36"/>
        <v>16965</v>
      </c>
      <c r="Y65" s="43">
        <f t="shared" si="36"/>
        <v>13135</v>
      </c>
      <c r="Z65" s="43">
        <f t="shared" si="36"/>
        <v>14948</v>
      </c>
      <c r="AA65" s="43">
        <f t="shared" si="36"/>
        <v>16160</v>
      </c>
      <c r="AB65" s="43">
        <f t="shared" si="36"/>
        <v>16282</v>
      </c>
      <c r="AC65" s="43">
        <f t="shared" si="36"/>
        <v>14831</v>
      </c>
      <c r="AD65" s="43">
        <f t="shared" si="36"/>
        <v>15944</v>
      </c>
      <c r="AE65" s="43">
        <f t="shared" si="36"/>
        <v>16069</v>
      </c>
      <c r="AF65" s="43">
        <f t="shared" si="36"/>
        <v>16706</v>
      </c>
      <c r="AG65" s="43">
        <f t="shared" si="36"/>
        <v>15694</v>
      </c>
      <c r="AH65" s="43">
        <f t="shared" si="36"/>
        <v>16482</v>
      </c>
      <c r="AI65" s="43">
        <f t="shared" si="36"/>
        <v>18657</v>
      </c>
      <c r="AJ65" s="43">
        <f t="shared" si="36"/>
        <v>17687</v>
      </c>
      <c r="AK65" s="43">
        <f t="shared" si="36"/>
        <v>18470</v>
      </c>
      <c r="AL65" s="43">
        <f t="shared" si="36"/>
        <v>20725</v>
      </c>
      <c r="AM65" s="43">
        <f t="shared" si="36"/>
        <v>20566</v>
      </c>
      <c r="AN65" s="43">
        <f t="shared" si="36"/>
        <v>13538</v>
      </c>
      <c r="AO65" s="43">
        <f t="shared" si="36"/>
        <v>13170</v>
      </c>
      <c r="AP65" s="43">
        <f t="shared" si="36"/>
        <v>12800</v>
      </c>
      <c r="AQ65" s="43">
        <f t="shared" si="36"/>
        <v>12432</v>
      </c>
      <c r="AR65" s="43">
        <f t="shared" si="36"/>
        <v>12063</v>
      </c>
      <c r="AS65" s="43">
        <f t="shared" si="36"/>
        <v>11694</v>
      </c>
      <c r="AT65" s="43">
        <f t="shared" si="36"/>
        <v>11324</v>
      </c>
      <c r="AU65" s="43">
        <f t="shared" si="36"/>
        <v>10956</v>
      </c>
      <c r="AV65" s="43">
        <f t="shared" si="36"/>
        <v>10587</v>
      </c>
      <c r="AW65" s="43">
        <f t="shared" si="36"/>
        <v>10218</v>
      </c>
      <c r="AX65" s="43">
        <f t="shared" si="36"/>
        <v>9848</v>
      </c>
      <c r="AY65" s="43">
        <f t="shared" si="36"/>
        <v>9481</v>
      </c>
      <c r="AZ65" s="43">
        <f t="shared" si="36"/>
        <v>9111</v>
      </c>
      <c r="BA65" s="43">
        <f t="shared" si="36"/>
        <v>8742.5</v>
      </c>
      <c r="BB65" s="43">
        <f t="shared" si="36"/>
        <v>8373.6999999999989</v>
      </c>
      <c r="BC65" s="43">
        <f t="shared" si="36"/>
        <v>8004.8999999999987</v>
      </c>
      <c r="BD65" s="43">
        <f t="shared" si="36"/>
        <v>7636.1</v>
      </c>
      <c r="BE65" s="43">
        <f t="shared" si="36"/>
        <v>7267.3000000000011</v>
      </c>
      <c r="BF65" s="43">
        <f t="shared" si="36"/>
        <v>6898.5</v>
      </c>
      <c r="BG65" s="43">
        <f t="shared" si="36"/>
        <v>6529.6999999999989</v>
      </c>
      <c r="BH65" s="43">
        <f t="shared" si="36"/>
        <v>6160.9</v>
      </c>
      <c r="BI65" s="43">
        <f t="shared" si="36"/>
        <v>5792.1</v>
      </c>
      <c r="BJ65" s="43">
        <f t="shared" si="36"/>
        <v>5423.3000000000011</v>
      </c>
      <c r="BK65" s="43">
        <f t="shared" si="36"/>
        <v>5054.5</v>
      </c>
      <c r="BL65" s="43">
        <f t="shared" si="36"/>
        <v>4685.6999999999989</v>
      </c>
      <c r="BM65" s="56">
        <f t="shared" si="13"/>
        <v>80569.2</v>
      </c>
      <c r="BN65" s="43">
        <f t="shared" si="14"/>
        <v>7900</v>
      </c>
      <c r="BO65" s="43">
        <f t="shared" si="18"/>
        <v>7700</v>
      </c>
      <c r="BP65" s="43">
        <f t="shared" si="19"/>
        <v>7500</v>
      </c>
      <c r="BQ65" s="43">
        <f t="shared" si="20"/>
        <v>7300</v>
      </c>
      <c r="BR65" s="43">
        <f t="shared" si="21"/>
        <v>7000</v>
      </c>
      <c r="BS65" s="43">
        <f t="shared" si="22"/>
        <v>6800</v>
      </c>
      <c r="BT65" s="43">
        <f t="shared" si="23"/>
        <v>6600</v>
      </c>
      <c r="BU65" s="43">
        <f t="shared" si="24"/>
        <v>6400</v>
      </c>
      <c r="BV65" s="43">
        <f t="shared" si="25"/>
        <v>6200</v>
      </c>
      <c r="BW65" s="43">
        <f t="shared" si="26"/>
        <v>5900</v>
      </c>
      <c r="BX65" s="43">
        <f t="shared" si="27"/>
        <v>5700</v>
      </c>
      <c r="BY65" s="43">
        <f t="shared" si="28"/>
        <v>5500</v>
      </c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  <c r="BA66" s="34">
        <v>5100</v>
      </c>
      <c r="BB66" s="34">
        <v>5100</v>
      </c>
      <c r="BC66" s="34">
        <v>5100</v>
      </c>
      <c r="BD66" s="34">
        <v>5100</v>
      </c>
      <c r="BE66" s="34">
        <v>5100</v>
      </c>
      <c r="BF66" s="34">
        <v>5100</v>
      </c>
      <c r="BG66" s="34">
        <v>5100</v>
      </c>
      <c r="BH66" s="34">
        <v>5100</v>
      </c>
      <c r="BI66" s="34">
        <v>5100</v>
      </c>
      <c r="BJ66" s="34">
        <v>5100</v>
      </c>
      <c r="BK66" s="34">
        <v>5100</v>
      </c>
      <c r="BL66" s="34">
        <v>5100</v>
      </c>
      <c r="BM66" s="34">
        <f t="shared" si="13"/>
        <v>61200</v>
      </c>
      <c r="BN66" s="34">
        <f t="shared" si="14"/>
        <v>5100</v>
      </c>
      <c r="BO66" s="34">
        <f t="shared" si="18"/>
        <v>5100</v>
      </c>
      <c r="BP66" s="34">
        <f t="shared" si="19"/>
        <v>5100</v>
      </c>
      <c r="BQ66" s="34">
        <f t="shared" si="20"/>
        <v>5100</v>
      </c>
      <c r="BR66" s="34">
        <f t="shared" si="21"/>
        <v>5100</v>
      </c>
      <c r="BS66" s="34">
        <f t="shared" si="22"/>
        <v>5100</v>
      </c>
      <c r="BT66" s="34">
        <f t="shared" si="23"/>
        <v>5100</v>
      </c>
      <c r="BU66" s="34">
        <f t="shared" si="24"/>
        <v>5100</v>
      </c>
      <c r="BV66" s="34">
        <f t="shared" si="25"/>
        <v>5100</v>
      </c>
      <c r="BW66" s="34">
        <f t="shared" si="26"/>
        <v>5100</v>
      </c>
      <c r="BX66" s="34">
        <f t="shared" si="27"/>
        <v>5100</v>
      </c>
      <c r="BY66" s="34">
        <f t="shared" si="28"/>
        <v>5100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  <c r="BA67" s="34">
        <v>3800</v>
      </c>
      <c r="BB67" s="34">
        <v>3800</v>
      </c>
      <c r="BC67" s="34">
        <v>3800</v>
      </c>
      <c r="BD67" s="34">
        <v>3800</v>
      </c>
      <c r="BE67" s="34">
        <v>3800</v>
      </c>
      <c r="BF67" s="34">
        <v>3800</v>
      </c>
      <c r="BG67" s="34">
        <v>3800</v>
      </c>
      <c r="BH67" s="34">
        <v>3800</v>
      </c>
      <c r="BI67" s="34">
        <v>3800</v>
      </c>
      <c r="BJ67" s="34">
        <v>3800</v>
      </c>
      <c r="BK67" s="34">
        <v>3800</v>
      </c>
      <c r="BL67" s="34">
        <v>3800</v>
      </c>
      <c r="BM67" s="34">
        <f t="shared" ref="BM67:BM130" si="37">SUM(BA67:BL67)</f>
        <v>45600</v>
      </c>
      <c r="BN67" s="34">
        <f t="shared" ref="BN67:BN130" si="38">ROUND($BM67/SUM($AO67:$AZ67)*AO67,-2)</f>
        <v>3800</v>
      </c>
      <c r="BO67" s="34">
        <f t="shared" si="18"/>
        <v>3800</v>
      </c>
      <c r="BP67" s="34">
        <f t="shared" si="19"/>
        <v>3800</v>
      </c>
      <c r="BQ67" s="34">
        <f t="shared" si="20"/>
        <v>3800</v>
      </c>
      <c r="BR67" s="34">
        <f t="shared" si="21"/>
        <v>3800</v>
      </c>
      <c r="BS67" s="34">
        <f t="shared" si="22"/>
        <v>3800</v>
      </c>
      <c r="BT67" s="34">
        <f t="shared" si="23"/>
        <v>3800</v>
      </c>
      <c r="BU67" s="34">
        <f t="shared" si="24"/>
        <v>3800</v>
      </c>
      <c r="BV67" s="34">
        <f t="shared" si="25"/>
        <v>3800</v>
      </c>
      <c r="BW67" s="34">
        <f t="shared" si="26"/>
        <v>3800</v>
      </c>
      <c r="BX67" s="34">
        <f t="shared" si="27"/>
        <v>3800</v>
      </c>
      <c r="BY67" s="34">
        <f t="shared" si="28"/>
        <v>3800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  <c r="BA68" s="34">
        <v>2400</v>
      </c>
      <c r="BB68" s="34">
        <v>2400</v>
      </c>
      <c r="BC68" s="34">
        <v>2400</v>
      </c>
      <c r="BD68" s="34">
        <v>2400</v>
      </c>
      <c r="BE68" s="34">
        <v>2400</v>
      </c>
      <c r="BF68" s="34">
        <v>2400</v>
      </c>
      <c r="BG68" s="34">
        <v>2400</v>
      </c>
      <c r="BH68" s="34">
        <v>2400</v>
      </c>
      <c r="BI68" s="34">
        <v>2400</v>
      </c>
      <c r="BJ68" s="34">
        <v>2400</v>
      </c>
      <c r="BK68" s="34">
        <v>2400</v>
      </c>
      <c r="BL68" s="34">
        <v>2400</v>
      </c>
      <c r="BM68" s="34">
        <f t="shared" si="37"/>
        <v>28800</v>
      </c>
      <c r="BN68" s="34">
        <f t="shared" si="38"/>
        <v>2400</v>
      </c>
      <c r="BO68" s="34">
        <f t="shared" si="18"/>
        <v>2400</v>
      </c>
      <c r="BP68" s="34">
        <f t="shared" si="19"/>
        <v>2400</v>
      </c>
      <c r="BQ68" s="34">
        <f t="shared" si="20"/>
        <v>2400</v>
      </c>
      <c r="BR68" s="34">
        <f t="shared" si="21"/>
        <v>2400</v>
      </c>
      <c r="BS68" s="34">
        <f t="shared" si="22"/>
        <v>2400</v>
      </c>
      <c r="BT68" s="34">
        <f t="shared" si="23"/>
        <v>2400</v>
      </c>
      <c r="BU68" s="34">
        <f t="shared" si="24"/>
        <v>2400</v>
      </c>
      <c r="BV68" s="34">
        <f t="shared" si="25"/>
        <v>2400</v>
      </c>
      <c r="BW68" s="34">
        <f t="shared" si="26"/>
        <v>2400</v>
      </c>
      <c r="BX68" s="34">
        <f t="shared" si="27"/>
        <v>2400</v>
      </c>
      <c r="BY68" s="34">
        <f t="shared" si="28"/>
        <v>2400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  <c r="BA69" s="34">
        <v>22000</v>
      </c>
      <c r="BB69" s="34">
        <v>22000</v>
      </c>
      <c r="BC69" s="34">
        <v>22000</v>
      </c>
      <c r="BD69" s="34">
        <v>22000</v>
      </c>
      <c r="BE69" s="34">
        <v>22000</v>
      </c>
      <c r="BF69" s="34">
        <v>22000</v>
      </c>
      <c r="BG69" s="34">
        <v>22000</v>
      </c>
      <c r="BH69" s="34">
        <v>22000</v>
      </c>
      <c r="BI69" s="34">
        <v>22000</v>
      </c>
      <c r="BJ69" s="34">
        <v>22000</v>
      </c>
      <c r="BK69" s="34">
        <v>22000</v>
      </c>
      <c r="BL69" s="34">
        <v>22000</v>
      </c>
      <c r="BM69" s="34">
        <f t="shared" si="37"/>
        <v>264000</v>
      </c>
      <c r="BN69" s="34">
        <f t="shared" si="38"/>
        <v>22000</v>
      </c>
      <c r="BO69" s="34">
        <f t="shared" si="18"/>
        <v>22000</v>
      </c>
      <c r="BP69" s="34">
        <f t="shared" si="19"/>
        <v>22000</v>
      </c>
      <c r="BQ69" s="34">
        <f t="shared" si="20"/>
        <v>22000</v>
      </c>
      <c r="BR69" s="34">
        <f t="shared" si="21"/>
        <v>22000</v>
      </c>
      <c r="BS69" s="34">
        <f t="shared" si="22"/>
        <v>22000</v>
      </c>
      <c r="BT69" s="34">
        <f t="shared" si="23"/>
        <v>22000</v>
      </c>
      <c r="BU69" s="34">
        <f t="shared" si="24"/>
        <v>22000</v>
      </c>
      <c r="BV69" s="34">
        <f t="shared" si="25"/>
        <v>22000</v>
      </c>
      <c r="BW69" s="34">
        <f t="shared" si="26"/>
        <v>22000</v>
      </c>
      <c r="BX69" s="34">
        <f t="shared" si="27"/>
        <v>22000</v>
      </c>
      <c r="BY69" s="34">
        <f t="shared" si="28"/>
        <v>22000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  <c r="BA70" s="39">
        <v>2093</v>
      </c>
      <c r="BB70" s="39">
        <v>2069</v>
      </c>
      <c r="BC70" s="39">
        <v>2045</v>
      </c>
      <c r="BD70" s="39">
        <v>2021</v>
      </c>
      <c r="BE70" s="39">
        <v>1997</v>
      </c>
      <c r="BF70" s="39">
        <v>1973</v>
      </c>
      <c r="BG70" s="39">
        <v>1949</v>
      </c>
      <c r="BH70" s="39">
        <v>1925</v>
      </c>
      <c r="BI70" s="39">
        <v>1901</v>
      </c>
      <c r="BJ70" s="39">
        <v>1877</v>
      </c>
      <c r="BK70" s="39">
        <v>1853</v>
      </c>
      <c r="BL70" s="39">
        <v>1829</v>
      </c>
      <c r="BM70" s="39">
        <f t="shared" si="37"/>
        <v>23532</v>
      </c>
      <c r="BN70" s="39">
        <f t="shared" si="38"/>
        <v>2100</v>
      </c>
      <c r="BO70" s="39">
        <f t="shared" si="18"/>
        <v>2100</v>
      </c>
      <c r="BP70" s="39">
        <f t="shared" si="19"/>
        <v>2000</v>
      </c>
      <c r="BQ70" s="39">
        <f t="shared" si="20"/>
        <v>2000</v>
      </c>
      <c r="BR70" s="39">
        <f t="shared" si="21"/>
        <v>2000</v>
      </c>
      <c r="BS70" s="39">
        <f t="shared" si="22"/>
        <v>2000</v>
      </c>
      <c r="BT70" s="39">
        <f t="shared" si="23"/>
        <v>2000</v>
      </c>
      <c r="BU70" s="39">
        <f t="shared" si="24"/>
        <v>1900</v>
      </c>
      <c r="BV70" s="39">
        <f t="shared" si="25"/>
        <v>1900</v>
      </c>
      <c r="BW70" s="39">
        <f t="shared" si="26"/>
        <v>1900</v>
      </c>
      <c r="BX70" s="39">
        <f t="shared" si="27"/>
        <v>1900</v>
      </c>
      <c r="BY70" s="39">
        <f t="shared" si="28"/>
        <v>1800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BL71" si="39">SUBTOTAL(9,E66:E70)</f>
        <v>28466</v>
      </c>
      <c r="F71" s="43">
        <f t="shared" si="39"/>
        <v>27173</v>
      </c>
      <c r="G71" s="43">
        <f t="shared" si="39"/>
        <v>28095</v>
      </c>
      <c r="H71" s="43">
        <f t="shared" si="39"/>
        <v>27293</v>
      </c>
      <c r="I71" s="43">
        <f t="shared" si="39"/>
        <v>29872</v>
      </c>
      <c r="J71" s="43">
        <f t="shared" si="39"/>
        <v>29029</v>
      </c>
      <c r="K71" s="43">
        <f t="shared" si="39"/>
        <v>28312</v>
      </c>
      <c r="L71" s="43">
        <f t="shared" si="39"/>
        <v>27604</v>
      </c>
      <c r="M71" s="43">
        <f t="shared" si="39"/>
        <v>27533</v>
      </c>
      <c r="N71" s="43">
        <f t="shared" si="39"/>
        <v>23621</v>
      </c>
      <c r="O71" s="43">
        <f t="shared" si="39"/>
        <v>23514</v>
      </c>
      <c r="P71" s="43">
        <f t="shared" si="39"/>
        <v>23702</v>
      </c>
      <c r="Q71" s="43">
        <f t="shared" si="39"/>
        <v>21366</v>
      </c>
      <c r="R71" s="43">
        <f t="shared" si="39"/>
        <v>23838</v>
      </c>
      <c r="S71" s="43">
        <f t="shared" si="39"/>
        <v>25382</v>
      </c>
      <c r="T71" s="43">
        <f t="shared" si="39"/>
        <v>27450</v>
      </c>
      <c r="U71" s="43">
        <f t="shared" si="39"/>
        <v>28190</v>
      </c>
      <c r="V71" s="43">
        <f t="shared" si="39"/>
        <v>27702</v>
      </c>
      <c r="W71" s="43">
        <f t="shared" si="39"/>
        <v>28381</v>
      </c>
      <c r="X71" s="43">
        <f t="shared" si="39"/>
        <v>29082</v>
      </c>
      <c r="Y71" s="43">
        <f t="shared" si="39"/>
        <v>27357</v>
      </c>
      <c r="Z71" s="43">
        <f t="shared" si="39"/>
        <v>25775</v>
      </c>
      <c r="AA71" s="43">
        <f t="shared" si="39"/>
        <v>29212</v>
      </c>
      <c r="AB71" s="43">
        <f t="shared" si="39"/>
        <v>32473</v>
      </c>
      <c r="AC71" s="43">
        <f t="shared" si="39"/>
        <v>31860</v>
      </c>
      <c r="AD71" s="43">
        <f t="shared" si="39"/>
        <v>32093</v>
      </c>
      <c r="AE71" s="43">
        <f t="shared" si="39"/>
        <v>31786</v>
      </c>
      <c r="AF71" s="43">
        <f t="shared" si="39"/>
        <v>33217</v>
      </c>
      <c r="AG71" s="43">
        <f t="shared" si="39"/>
        <v>34522</v>
      </c>
      <c r="AH71" s="43">
        <f t="shared" si="39"/>
        <v>37185</v>
      </c>
      <c r="AI71" s="43">
        <f t="shared" si="39"/>
        <v>35211</v>
      </c>
      <c r="AJ71" s="43">
        <f t="shared" si="39"/>
        <v>34445</v>
      </c>
      <c r="AK71" s="43">
        <f t="shared" si="39"/>
        <v>33769</v>
      </c>
      <c r="AL71" s="43">
        <f t="shared" si="39"/>
        <v>32580</v>
      </c>
      <c r="AM71" s="43">
        <f t="shared" si="39"/>
        <v>32378</v>
      </c>
      <c r="AN71" s="43">
        <f t="shared" si="39"/>
        <v>33682</v>
      </c>
      <c r="AO71" s="43">
        <f t="shared" si="39"/>
        <v>35679</v>
      </c>
      <c r="AP71" s="43">
        <f t="shared" si="39"/>
        <v>35655</v>
      </c>
      <c r="AQ71" s="43">
        <f t="shared" si="39"/>
        <v>35632</v>
      </c>
      <c r="AR71" s="43">
        <f t="shared" si="39"/>
        <v>35608</v>
      </c>
      <c r="AS71" s="43">
        <f t="shared" si="39"/>
        <v>35584</v>
      </c>
      <c r="AT71" s="43">
        <f t="shared" si="39"/>
        <v>35560</v>
      </c>
      <c r="AU71" s="43">
        <f t="shared" si="39"/>
        <v>35536</v>
      </c>
      <c r="AV71" s="43">
        <f t="shared" si="39"/>
        <v>35513</v>
      </c>
      <c r="AW71" s="43">
        <f t="shared" si="39"/>
        <v>35489</v>
      </c>
      <c r="AX71" s="43">
        <f t="shared" si="39"/>
        <v>35465</v>
      </c>
      <c r="AY71" s="43">
        <f t="shared" si="39"/>
        <v>35441</v>
      </c>
      <c r="AZ71" s="43">
        <f t="shared" si="39"/>
        <v>35417</v>
      </c>
      <c r="BA71" s="43">
        <f t="shared" si="39"/>
        <v>35393</v>
      </c>
      <c r="BB71" s="43">
        <f t="shared" si="39"/>
        <v>35369</v>
      </c>
      <c r="BC71" s="43">
        <f t="shared" si="39"/>
        <v>35345</v>
      </c>
      <c r="BD71" s="43">
        <f t="shared" si="39"/>
        <v>35321</v>
      </c>
      <c r="BE71" s="43">
        <f t="shared" si="39"/>
        <v>35297</v>
      </c>
      <c r="BF71" s="43">
        <f t="shared" si="39"/>
        <v>35273</v>
      </c>
      <c r="BG71" s="43">
        <f t="shared" si="39"/>
        <v>35249</v>
      </c>
      <c r="BH71" s="43">
        <f t="shared" si="39"/>
        <v>35225</v>
      </c>
      <c r="BI71" s="43">
        <f t="shared" si="39"/>
        <v>35201</v>
      </c>
      <c r="BJ71" s="43">
        <f t="shared" si="39"/>
        <v>35177</v>
      </c>
      <c r="BK71" s="43">
        <f t="shared" si="39"/>
        <v>35153</v>
      </c>
      <c r="BL71" s="43">
        <f t="shared" si="39"/>
        <v>35129</v>
      </c>
      <c r="BM71" s="56">
        <f t="shared" si="37"/>
        <v>423132</v>
      </c>
      <c r="BN71" s="43">
        <f t="shared" si="38"/>
        <v>35400</v>
      </c>
      <c r="BO71" s="43">
        <f t="shared" si="18"/>
        <v>35400</v>
      </c>
      <c r="BP71" s="43">
        <f t="shared" si="19"/>
        <v>35300</v>
      </c>
      <c r="BQ71" s="43">
        <f t="shared" si="20"/>
        <v>35300</v>
      </c>
      <c r="BR71" s="43">
        <f t="shared" si="21"/>
        <v>35300</v>
      </c>
      <c r="BS71" s="43">
        <f t="shared" si="22"/>
        <v>35300</v>
      </c>
      <c r="BT71" s="43">
        <f t="shared" si="23"/>
        <v>35200</v>
      </c>
      <c r="BU71" s="43">
        <f t="shared" si="24"/>
        <v>35200</v>
      </c>
      <c r="BV71" s="43">
        <f t="shared" si="25"/>
        <v>35200</v>
      </c>
      <c r="BW71" s="43">
        <f t="shared" si="26"/>
        <v>35200</v>
      </c>
      <c r="BX71" s="43">
        <f t="shared" si="27"/>
        <v>35200</v>
      </c>
      <c r="BY71" s="43">
        <f t="shared" si="28"/>
        <v>35100</v>
      </c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  <c r="BA72" s="34">
        <v>12140</v>
      </c>
      <c r="BB72" s="34">
        <v>12262.7</v>
      </c>
      <c r="BC72" s="34">
        <v>12385.4</v>
      </c>
      <c r="BD72" s="34">
        <v>12508.1</v>
      </c>
      <c r="BE72" s="34">
        <v>12630.8</v>
      </c>
      <c r="BF72" s="34">
        <v>12753.5</v>
      </c>
      <c r="BG72" s="34">
        <v>12876.2</v>
      </c>
      <c r="BH72" s="34">
        <v>12998.9</v>
      </c>
      <c r="BI72" s="34">
        <v>13121.6</v>
      </c>
      <c r="BJ72" s="34">
        <v>13244.3</v>
      </c>
      <c r="BK72" s="34">
        <v>13367</v>
      </c>
      <c r="BL72" s="34">
        <v>13489.7</v>
      </c>
      <c r="BM72" s="34">
        <f t="shared" si="37"/>
        <v>153778.20000000001</v>
      </c>
      <c r="BN72" s="34">
        <f t="shared" si="38"/>
        <v>12100</v>
      </c>
      <c r="BO72" s="34">
        <f t="shared" si="18"/>
        <v>12200</v>
      </c>
      <c r="BP72" s="34">
        <f t="shared" si="19"/>
        <v>12300</v>
      </c>
      <c r="BQ72" s="34">
        <f t="shared" si="20"/>
        <v>12500</v>
      </c>
      <c r="BR72" s="34">
        <f t="shared" si="21"/>
        <v>12600</v>
      </c>
      <c r="BS72" s="34">
        <f t="shared" si="22"/>
        <v>12700</v>
      </c>
      <c r="BT72" s="34">
        <f t="shared" si="23"/>
        <v>12900</v>
      </c>
      <c r="BU72" s="34">
        <f t="shared" si="24"/>
        <v>13000</v>
      </c>
      <c r="BV72" s="34">
        <f t="shared" si="25"/>
        <v>13200</v>
      </c>
      <c r="BW72" s="34">
        <f t="shared" si="26"/>
        <v>13300</v>
      </c>
      <c r="BX72" s="34">
        <f t="shared" si="27"/>
        <v>13400</v>
      </c>
      <c r="BY72" s="34">
        <f t="shared" si="28"/>
        <v>13600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  <c r="BA73" s="39">
        <v>170.5</v>
      </c>
      <c r="BB73" s="39">
        <v>47.1</v>
      </c>
      <c r="BC73" s="39">
        <v>-76.3</v>
      </c>
      <c r="BD73" s="39">
        <v>-199.7</v>
      </c>
      <c r="BE73" s="39">
        <v>-323.10000000000002</v>
      </c>
      <c r="BF73" s="39">
        <v>-446.5</v>
      </c>
      <c r="BG73" s="39">
        <v>-569.9</v>
      </c>
      <c r="BH73" s="39">
        <v>-693.3</v>
      </c>
      <c r="BI73" s="39">
        <v>-816.7</v>
      </c>
      <c r="BJ73" s="39">
        <v>-940.1</v>
      </c>
      <c r="BK73" s="39">
        <v>-1063.5</v>
      </c>
      <c r="BL73" s="39">
        <v>-1186.9000000000001</v>
      </c>
      <c r="BM73" s="39">
        <f t="shared" si="37"/>
        <v>-6098.4</v>
      </c>
      <c r="BN73" s="39">
        <f t="shared" si="38"/>
        <v>-900</v>
      </c>
      <c r="BO73" s="39">
        <f t="shared" si="18"/>
        <v>-800</v>
      </c>
      <c r="BP73" s="39">
        <f t="shared" si="19"/>
        <v>-700</v>
      </c>
      <c r="BQ73" s="39">
        <f t="shared" si="20"/>
        <v>-700</v>
      </c>
      <c r="BR73" s="39">
        <f t="shared" si="21"/>
        <v>-600</v>
      </c>
      <c r="BS73" s="39">
        <f t="shared" si="22"/>
        <v>-500</v>
      </c>
      <c r="BT73" s="39">
        <f t="shared" si="23"/>
        <v>-500</v>
      </c>
      <c r="BU73" s="39">
        <f t="shared" si="24"/>
        <v>-400</v>
      </c>
      <c r="BV73" s="39">
        <f t="shared" si="25"/>
        <v>-300</v>
      </c>
      <c r="BW73" s="39">
        <f t="shared" si="26"/>
        <v>-300</v>
      </c>
      <c r="BX73" s="39">
        <f t="shared" si="27"/>
        <v>-200</v>
      </c>
      <c r="BY73" s="39">
        <f t="shared" si="28"/>
        <v>-200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BL74" si="40">SUBTOTAL(9,E72:E73)</f>
        <v>13106</v>
      </c>
      <c r="F74" s="43">
        <f t="shared" si="40"/>
        <v>11521</v>
      </c>
      <c r="G74" s="43">
        <f t="shared" si="40"/>
        <v>11527</v>
      </c>
      <c r="H74" s="43">
        <f t="shared" si="40"/>
        <v>12259</v>
      </c>
      <c r="I74" s="43">
        <f t="shared" si="40"/>
        <v>11806</v>
      </c>
      <c r="J74" s="43">
        <f t="shared" si="40"/>
        <v>13180</v>
      </c>
      <c r="K74" s="43">
        <f t="shared" si="40"/>
        <v>12518</v>
      </c>
      <c r="L74" s="43">
        <f t="shared" si="40"/>
        <v>11787</v>
      </c>
      <c r="M74" s="43">
        <f t="shared" si="40"/>
        <v>10454</v>
      </c>
      <c r="N74" s="43">
        <f t="shared" si="40"/>
        <v>9964</v>
      </c>
      <c r="O74" s="43">
        <f t="shared" si="40"/>
        <v>10926</v>
      </c>
      <c r="P74" s="43">
        <f t="shared" si="40"/>
        <v>12685</v>
      </c>
      <c r="Q74" s="43">
        <f t="shared" si="40"/>
        <v>11773</v>
      </c>
      <c r="R74" s="43">
        <f t="shared" si="40"/>
        <v>12575</v>
      </c>
      <c r="S74" s="43">
        <f t="shared" si="40"/>
        <v>13335</v>
      </c>
      <c r="T74" s="43">
        <f t="shared" si="40"/>
        <v>12947</v>
      </c>
      <c r="U74" s="43">
        <f t="shared" si="40"/>
        <v>13476</v>
      </c>
      <c r="V74" s="43">
        <f t="shared" si="40"/>
        <v>13914</v>
      </c>
      <c r="W74" s="43">
        <f t="shared" si="40"/>
        <v>14590</v>
      </c>
      <c r="X74" s="43">
        <f t="shared" si="40"/>
        <v>13986</v>
      </c>
      <c r="Y74" s="43">
        <f t="shared" si="40"/>
        <v>12727</v>
      </c>
      <c r="Z74" s="43">
        <f t="shared" si="40"/>
        <v>13564</v>
      </c>
      <c r="AA74" s="43">
        <f t="shared" si="40"/>
        <v>13824</v>
      </c>
      <c r="AB74" s="43">
        <f t="shared" si="40"/>
        <v>13100</v>
      </c>
      <c r="AC74" s="43">
        <f t="shared" si="40"/>
        <v>11542</v>
      </c>
      <c r="AD74" s="43">
        <f t="shared" si="40"/>
        <v>11782</v>
      </c>
      <c r="AE74" s="43">
        <f t="shared" si="40"/>
        <v>12805</v>
      </c>
      <c r="AF74" s="43">
        <f t="shared" si="40"/>
        <v>12598</v>
      </c>
      <c r="AG74" s="43">
        <f t="shared" si="40"/>
        <v>12612</v>
      </c>
      <c r="AH74" s="43">
        <f t="shared" si="40"/>
        <v>11423</v>
      </c>
      <c r="AI74" s="43">
        <f t="shared" si="40"/>
        <v>11770</v>
      </c>
      <c r="AJ74" s="43">
        <f t="shared" si="40"/>
        <v>11648</v>
      </c>
      <c r="AK74" s="43">
        <f t="shared" si="40"/>
        <v>11870</v>
      </c>
      <c r="AL74" s="43">
        <f t="shared" si="40"/>
        <v>10438</v>
      </c>
      <c r="AM74" s="43">
        <f t="shared" si="40"/>
        <v>11508</v>
      </c>
      <c r="AN74" s="43">
        <f t="shared" si="40"/>
        <v>12319</v>
      </c>
      <c r="AO74" s="43">
        <f t="shared" si="40"/>
        <v>12318</v>
      </c>
      <c r="AP74" s="43">
        <f t="shared" si="40"/>
        <v>12318</v>
      </c>
      <c r="AQ74" s="43">
        <f t="shared" si="40"/>
        <v>12317</v>
      </c>
      <c r="AR74" s="43">
        <f t="shared" si="40"/>
        <v>12316</v>
      </c>
      <c r="AS74" s="43">
        <f t="shared" si="40"/>
        <v>12315</v>
      </c>
      <c r="AT74" s="43">
        <f t="shared" si="40"/>
        <v>12315</v>
      </c>
      <c r="AU74" s="43">
        <f t="shared" si="40"/>
        <v>12314</v>
      </c>
      <c r="AV74" s="43">
        <f t="shared" si="40"/>
        <v>12314</v>
      </c>
      <c r="AW74" s="43">
        <f t="shared" si="40"/>
        <v>12313</v>
      </c>
      <c r="AX74" s="43">
        <f t="shared" si="40"/>
        <v>12313</v>
      </c>
      <c r="AY74" s="43">
        <f t="shared" si="40"/>
        <v>12312</v>
      </c>
      <c r="AZ74" s="43">
        <f t="shared" si="40"/>
        <v>12311</v>
      </c>
      <c r="BA74" s="43">
        <f t="shared" si="40"/>
        <v>12310.5</v>
      </c>
      <c r="BB74" s="43">
        <f t="shared" si="40"/>
        <v>12309.800000000001</v>
      </c>
      <c r="BC74" s="43">
        <f t="shared" si="40"/>
        <v>12309.1</v>
      </c>
      <c r="BD74" s="43">
        <f t="shared" si="40"/>
        <v>12308.4</v>
      </c>
      <c r="BE74" s="43">
        <f t="shared" si="40"/>
        <v>12307.699999999999</v>
      </c>
      <c r="BF74" s="43">
        <f t="shared" si="40"/>
        <v>12307</v>
      </c>
      <c r="BG74" s="43">
        <f t="shared" si="40"/>
        <v>12306.300000000001</v>
      </c>
      <c r="BH74" s="43">
        <f t="shared" si="40"/>
        <v>12305.6</v>
      </c>
      <c r="BI74" s="43">
        <f t="shared" si="40"/>
        <v>12304.9</v>
      </c>
      <c r="BJ74" s="43">
        <f t="shared" si="40"/>
        <v>12304.199999999999</v>
      </c>
      <c r="BK74" s="43">
        <f t="shared" si="40"/>
        <v>12303.5</v>
      </c>
      <c r="BL74" s="43">
        <f t="shared" si="40"/>
        <v>12302.800000000001</v>
      </c>
      <c r="BM74" s="56">
        <f t="shared" si="37"/>
        <v>147679.79999999999</v>
      </c>
      <c r="BN74" s="43">
        <f t="shared" si="38"/>
        <v>12300</v>
      </c>
      <c r="BO74" s="43">
        <f t="shared" si="18"/>
        <v>12300</v>
      </c>
      <c r="BP74" s="43">
        <f t="shared" si="19"/>
        <v>12300</v>
      </c>
      <c r="BQ74" s="43">
        <f t="shared" si="20"/>
        <v>12300</v>
      </c>
      <c r="BR74" s="43">
        <f t="shared" si="21"/>
        <v>12300</v>
      </c>
      <c r="BS74" s="43">
        <f t="shared" si="22"/>
        <v>12300</v>
      </c>
      <c r="BT74" s="43">
        <f t="shared" si="23"/>
        <v>12300</v>
      </c>
      <c r="BU74" s="43">
        <f t="shared" si="24"/>
        <v>12300</v>
      </c>
      <c r="BV74" s="43">
        <f t="shared" si="25"/>
        <v>12300</v>
      </c>
      <c r="BW74" s="43">
        <f t="shared" si="26"/>
        <v>12300</v>
      </c>
      <c r="BX74" s="43">
        <f t="shared" si="27"/>
        <v>12300</v>
      </c>
      <c r="BY74" s="43">
        <f t="shared" si="28"/>
        <v>12300</v>
      </c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  <c r="BA75" s="34">
        <v>-2705.5</v>
      </c>
      <c r="BB75" s="34">
        <v>-2817.1</v>
      </c>
      <c r="BC75" s="34">
        <v>-2928.7</v>
      </c>
      <c r="BD75" s="34">
        <v>-3040.3</v>
      </c>
      <c r="BE75" s="34">
        <v>-3151.9</v>
      </c>
      <c r="BF75" s="34">
        <v>-3263.5</v>
      </c>
      <c r="BG75" s="34">
        <v>-3375.1</v>
      </c>
      <c r="BH75" s="34">
        <v>-3486.7</v>
      </c>
      <c r="BI75" s="34">
        <v>-3598.3</v>
      </c>
      <c r="BJ75" s="34">
        <v>-3709.9</v>
      </c>
      <c r="BK75" s="34">
        <v>-3821.5</v>
      </c>
      <c r="BL75" s="34">
        <v>-3933.1</v>
      </c>
      <c r="BM75" s="34">
        <f t="shared" si="37"/>
        <v>-39831.599999999999</v>
      </c>
      <c r="BN75" s="34">
        <f t="shared" si="38"/>
        <v>-2300</v>
      </c>
      <c r="BO75" s="34">
        <f t="shared" si="18"/>
        <v>-2500</v>
      </c>
      <c r="BP75" s="34">
        <f t="shared" si="19"/>
        <v>-2700</v>
      </c>
      <c r="BQ75" s="34">
        <f t="shared" si="20"/>
        <v>-2900</v>
      </c>
      <c r="BR75" s="34">
        <f t="shared" si="21"/>
        <v>-3000</v>
      </c>
      <c r="BS75" s="34">
        <f t="shared" si="22"/>
        <v>-3200</v>
      </c>
      <c r="BT75" s="34">
        <f t="shared" si="23"/>
        <v>-3400</v>
      </c>
      <c r="BU75" s="34">
        <f t="shared" si="24"/>
        <v>-3600</v>
      </c>
      <c r="BV75" s="34">
        <f t="shared" si="25"/>
        <v>-3800</v>
      </c>
      <c r="BW75" s="34">
        <f t="shared" si="26"/>
        <v>-4000</v>
      </c>
      <c r="BX75" s="34">
        <f t="shared" si="27"/>
        <v>-4200</v>
      </c>
      <c r="BY75" s="34">
        <f t="shared" si="28"/>
        <v>-4300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  <c r="BA76" s="34">
        <v>7659</v>
      </c>
      <c r="BB76" s="34">
        <v>7625.7</v>
      </c>
      <c r="BC76" s="34">
        <v>7592.4</v>
      </c>
      <c r="BD76" s="34">
        <v>7559.1</v>
      </c>
      <c r="BE76" s="34">
        <v>7525.8</v>
      </c>
      <c r="BF76" s="34">
        <v>7492.5</v>
      </c>
      <c r="BG76" s="34">
        <v>7459.2</v>
      </c>
      <c r="BH76" s="34">
        <v>7425.9</v>
      </c>
      <c r="BI76" s="34">
        <v>7392.6</v>
      </c>
      <c r="BJ76" s="34">
        <v>7359.3</v>
      </c>
      <c r="BK76" s="34">
        <v>7326</v>
      </c>
      <c r="BL76" s="34">
        <v>7292.7</v>
      </c>
      <c r="BM76" s="34">
        <f t="shared" si="37"/>
        <v>89710.2</v>
      </c>
      <c r="BN76" s="34">
        <f t="shared" si="38"/>
        <v>7700</v>
      </c>
      <c r="BO76" s="34">
        <f t="shared" si="18"/>
        <v>7600</v>
      </c>
      <c r="BP76" s="34">
        <f t="shared" si="19"/>
        <v>7600</v>
      </c>
      <c r="BQ76" s="34">
        <f t="shared" si="20"/>
        <v>7600</v>
      </c>
      <c r="BR76" s="34">
        <f t="shared" si="21"/>
        <v>7500</v>
      </c>
      <c r="BS76" s="34">
        <f t="shared" si="22"/>
        <v>7500</v>
      </c>
      <c r="BT76" s="34">
        <f t="shared" si="23"/>
        <v>7500</v>
      </c>
      <c r="BU76" s="34">
        <f t="shared" si="24"/>
        <v>7400</v>
      </c>
      <c r="BV76" s="34">
        <f t="shared" si="25"/>
        <v>7400</v>
      </c>
      <c r="BW76" s="34">
        <f t="shared" si="26"/>
        <v>7400</v>
      </c>
      <c r="BX76" s="34">
        <f t="shared" si="27"/>
        <v>7300</v>
      </c>
      <c r="BY76" s="34">
        <f t="shared" si="28"/>
        <v>7300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  <c r="BA77" s="34">
        <v>11999</v>
      </c>
      <c r="BB77" s="34">
        <v>12075.7</v>
      </c>
      <c r="BC77" s="34">
        <v>12152.4</v>
      </c>
      <c r="BD77" s="34">
        <v>12229.1</v>
      </c>
      <c r="BE77" s="34">
        <v>12305.8</v>
      </c>
      <c r="BF77" s="34">
        <v>12382.5</v>
      </c>
      <c r="BG77" s="34">
        <v>12459.2</v>
      </c>
      <c r="BH77" s="34">
        <v>12535.9</v>
      </c>
      <c r="BI77" s="34">
        <v>12612.6</v>
      </c>
      <c r="BJ77" s="34">
        <v>12689.3</v>
      </c>
      <c r="BK77" s="34">
        <v>12766</v>
      </c>
      <c r="BL77" s="34">
        <v>12842.7</v>
      </c>
      <c r="BM77" s="34">
        <f t="shared" si="37"/>
        <v>149050.20000000001</v>
      </c>
      <c r="BN77" s="34">
        <f t="shared" si="38"/>
        <v>12000</v>
      </c>
      <c r="BO77" s="34">
        <f t="shared" si="18"/>
        <v>12000</v>
      </c>
      <c r="BP77" s="34">
        <f t="shared" si="19"/>
        <v>12100</v>
      </c>
      <c r="BQ77" s="34">
        <f t="shared" si="20"/>
        <v>12200</v>
      </c>
      <c r="BR77" s="34">
        <f t="shared" si="21"/>
        <v>12300</v>
      </c>
      <c r="BS77" s="34">
        <f t="shared" si="22"/>
        <v>12400</v>
      </c>
      <c r="BT77" s="34">
        <f t="shared" si="23"/>
        <v>12500</v>
      </c>
      <c r="BU77" s="34">
        <f t="shared" si="24"/>
        <v>12500</v>
      </c>
      <c r="BV77" s="34">
        <f t="shared" si="25"/>
        <v>12600</v>
      </c>
      <c r="BW77" s="34">
        <f t="shared" si="26"/>
        <v>12700</v>
      </c>
      <c r="BX77" s="34">
        <f t="shared" si="27"/>
        <v>12800</v>
      </c>
      <c r="BY77" s="34">
        <f t="shared" si="28"/>
        <v>12900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  <c r="BA78" s="34">
        <v>16437</v>
      </c>
      <c r="BB78" s="34">
        <v>16561</v>
      </c>
      <c r="BC78" s="34">
        <v>16685</v>
      </c>
      <c r="BD78" s="34">
        <v>16809</v>
      </c>
      <c r="BE78" s="34">
        <v>16933</v>
      </c>
      <c r="BF78" s="34">
        <v>17057</v>
      </c>
      <c r="BG78" s="34">
        <v>17181</v>
      </c>
      <c r="BH78" s="34">
        <v>17305</v>
      </c>
      <c r="BI78" s="34">
        <v>17429</v>
      </c>
      <c r="BJ78" s="34">
        <v>17553</v>
      </c>
      <c r="BK78" s="34">
        <v>17677</v>
      </c>
      <c r="BL78" s="34">
        <v>17801</v>
      </c>
      <c r="BM78" s="34">
        <f t="shared" si="37"/>
        <v>205428</v>
      </c>
      <c r="BN78" s="34">
        <f t="shared" si="38"/>
        <v>16400</v>
      </c>
      <c r="BO78" s="34">
        <f t="shared" si="18"/>
        <v>16500</v>
      </c>
      <c r="BP78" s="34">
        <f t="shared" si="19"/>
        <v>16600</v>
      </c>
      <c r="BQ78" s="34">
        <f t="shared" si="20"/>
        <v>16800</v>
      </c>
      <c r="BR78" s="34">
        <f t="shared" si="21"/>
        <v>16900</v>
      </c>
      <c r="BS78" s="34">
        <f t="shared" si="22"/>
        <v>17100</v>
      </c>
      <c r="BT78" s="34">
        <f t="shared" si="23"/>
        <v>17200</v>
      </c>
      <c r="BU78" s="34">
        <f t="shared" si="24"/>
        <v>17300</v>
      </c>
      <c r="BV78" s="34">
        <f t="shared" si="25"/>
        <v>17500</v>
      </c>
      <c r="BW78" s="34">
        <f t="shared" si="26"/>
        <v>17600</v>
      </c>
      <c r="BX78" s="34">
        <f t="shared" si="27"/>
        <v>17700</v>
      </c>
      <c r="BY78" s="34">
        <f t="shared" si="28"/>
        <v>17900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  <c r="BA79" s="34">
        <v>8756</v>
      </c>
      <c r="BB79" s="34">
        <v>8675</v>
      </c>
      <c r="BC79" s="34">
        <v>8594</v>
      </c>
      <c r="BD79" s="34">
        <v>8513</v>
      </c>
      <c r="BE79" s="34">
        <v>8432</v>
      </c>
      <c r="BF79" s="34">
        <v>8351</v>
      </c>
      <c r="BG79" s="34">
        <v>8270</v>
      </c>
      <c r="BH79" s="34">
        <v>8189</v>
      </c>
      <c r="BI79" s="34">
        <v>8108</v>
      </c>
      <c r="BJ79" s="34">
        <v>8027</v>
      </c>
      <c r="BK79" s="34">
        <v>7946</v>
      </c>
      <c r="BL79" s="34">
        <v>7865</v>
      </c>
      <c r="BM79" s="34">
        <f t="shared" si="37"/>
        <v>99726</v>
      </c>
      <c r="BN79" s="34">
        <f t="shared" si="38"/>
        <v>8700</v>
      </c>
      <c r="BO79" s="34">
        <f t="shared" si="18"/>
        <v>8600</v>
      </c>
      <c r="BP79" s="34">
        <f t="shared" si="19"/>
        <v>8600</v>
      </c>
      <c r="BQ79" s="34">
        <f t="shared" si="20"/>
        <v>8500</v>
      </c>
      <c r="BR79" s="34">
        <f t="shared" si="21"/>
        <v>8400</v>
      </c>
      <c r="BS79" s="34">
        <f t="shared" si="22"/>
        <v>8300</v>
      </c>
      <c r="BT79" s="34">
        <f t="shared" si="23"/>
        <v>8300</v>
      </c>
      <c r="BU79" s="34">
        <f t="shared" si="24"/>
        <v>8200</v>
      </c>
      <c r="BV79" s="34">
        <f t="shared" si="25"/>
        <v>8100</v>
      </c>
      <c r="BW79" s="34">
        <f t="shared" si="26"/>
        <v>8100</v>
      </c>
      <c r="BX79" s="34">
        <f t="shared" si="27"/>
        <v>8000</v>
      </c>
      <c r="BY79" s="34">
        <f t="shared" si="28"/>
        <v>7900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  <c r="BA80" s="34">
        <v>16877.5</v>
      </c>
      <c r="BB80" s="34">
        <v>17011.099999999999</v>
      </c>
      <c r="BC80" s="34">
        <v>17144.7</v>
      </c>
      <c r="BD80" s="34">
        <v>17278.3</v>
      </c>
      <c r="BE80" s="34">
        <v>17411.900000000001</v>
      </c>
      <c r="BF80" s="34">
        <v>17545.5</v>
      </c>
      <c r="BG80" s="34">
        <v>17679.099999999999</v>
      </c>
      <c r="BH80" s="34">
        <v>17812.7</v>
      </c>
      <c r="BI80" s="34">
        <v>17946.3</v>
      </c>
      <c r="BJ80" s="34">
        <v>18079.900000000001</v>
      </c>
      <c r="BK80" s="34">
        <v>18213.5</v>
      </c>
      <c r="BL80" s="34">
        <v>18347.099999999999</v>
      </c>
      <c r="BM80" s="34">
        <f t="shared" si="37"/>
        <v>211347.6</v>
      </c>
      <c r="BN80" s="34">
        <f t="shared" si="38"/>
        <v>16800</v>
      </c>
      <c r="BO80" s="34">
        <f t="shared" si="18"/>
        <v>17000</v>
      </c>
      <c r="BP80" s="34">
        <f t="shared" si="19"/>
        <v>17100</v>
      </c>
      <c r="BQ80" s="34">
        <f t="shared" si="20"/>
        <v>17200</v>
      </c>
      <c r="BR80" s="34">
        <f t="shared" si="21"/>
        <v>17400</v>
      </c>
      <c r="BS80" s="34">
        <f t="shared" si="22"/>
        <v>17500</v>
      </c>
      <c r="BT80" s="34">
        <f t="shared" si="23"/>
        <v>17700</v>
      </c>
      <c r="BU80" s="34">
        <f t="shared" si="24"/>
        <v>17800</v>
      </c>
      <c r="BV80" s="34">
        <f t="shared" si="25"/>
        <v>18000</v>
      </c>
      <c r="BW80" s="34">
        <f t="shared" si="26"/>
        <v>18100</v>
      </c>
      <c r="BX80" s="34">
        <f t="shared" si="27"/>
        <v>18300</v>
      </c>
      <c r="BY80" s="34">
        <f t="shared" si="28"/>
        <v>18400</v>
      </c>
    </row>
    <row r="81" spans="1:77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  <c r="BA81" s="34">
        <v>-752.5</v>
      </c>
      <c r="BB81" s="34">
        <v>-801.2</v>
      </c>
      <c r="BC81" s="34">
        <v>-849.9</v>
      </c>
      <c r="BD81" s="34">
        <v>-898.6</v>
      </c>
      <c r="BE81" s="34">
        <v>-947.3</v>
      </c>
      <c r="BF81" s="34">
        <v>-996</v>
      </c>
      <c r="BG81" s="34">
        <v>-1044.7</v>
      </c>
      <c r="BH81" s="34">
        <v>-1093.4000000000001</v>
      </c>
      <c r="BI81" s="34">
        <v>-1142.0999999999999</v>
      </c>
      <c r="BJ81" s="34">
        <v>-1190.8</v>
      </c>
      <c r="BK81" s="34">
        <v>-1239.5</v>
      </c>
      <c r="BL81" s="34">
        <v>-1288.2</v>
      </c>
      <c r="BM81" s="34">
        <f t="shared" si="37"/>
        <v>-12244.2</v>
      </c>
      <c r="BN81" s="34">
        <f t="shared" si="38"/>
        <v>-400</v>
      </c>
      <c r="BO81" s="34">
        <f t="shared" si="18"/>
        <v>-500</v>
      </c>
      <c r="BP81" s="34">
        <f t="shared" si="19"/>
        <v>-600</v>
      </c>
      <c r="BQ81" s="34">
        <f t="shared" si="20"/>
        <v>-700</v>
      </c>
      <c r="BR81" s="34">
        <f t="shared" si="21"/>
        <v>-800</v>
      </c>
      <c r="BS81" s="34">
        <f t="shared" si="22"/>
        <v>-1000</v>
      </c>
      <c r="BT81" s="34">
        <f t="shared" si="23"/>
        <v>-1100</v>
      </c>
      <c r="BU81" s="34">
        <f t="shared" si="24"/>
        <v>-1200</v>
      </c>
      <c r="BV81" s="34">
        <f t="shared" si="25"/>
        <v>-1300</v>
      </c>
      <c r="BW81" s="34">
        <f t="shared" si="26"/>
        <v>-1400</v>
      </c>
      <c r="BX81" s="34">
        <f t="shared" si="27"/>
        <v>-1500</v>
      </c>
      <c r="BY81" s="34">
        <f t="shared" si="28"/>
        <v>-1600</v>
      </c>
    </row>
    <row r="82" spans="1:77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  <c r="BA82" s="34">
        <v>2326</v>
      </c>
      <c r="BB82" s="34">
        <v>2137</v>
      </c>
      <c r="BC82" s="34">
        <v>1948</v>
      </c>
      <c r="BD82" s="34">
        <v>1759</v>
      </c>
      <c r="BE82" s="34">
        <v>1570</v>
      </c>
      <c r="BF82" s="34">
        <v>1381</v>
      </c>
      <c r="BG82" s="34">
        <v>1192</v>
      </c>
      <c r="BH82" s="34">
        <v>1003</v>
      </c>
      <c r="BI82" s="34">
        <v>814</v>
      </c>
      <c r="BJ82" s="34">
        <v>625</v>
      </c>
      <c r="BK82" s="34">
        <v>436</v>
      </c>
      <c r="BL82" s="34">
        <v>247</v>
      </c>
      <c r="BM82" s="34">
        <f t="shared" si="37"/>
        <v>15438</v>
      </c>
      <c r="BN82" s="34">
        <f t="shared" si="38"/>
        <v>1700</v>
      </c>
      <c r="BO82" s="34">
        <f t="shared" ref="BO82:BO145" si="41">ROUND($BM82/SUM($AO82:$AZ82)*AP82,-2)</f>
        <v>1600</v>
      </c>
      <c r="BP82" s="34">
        <f t="shared" ref="BP82:BP145" si="42">ROUND($BM82/SUM($AO82:$AZ82)*AQ82,-2)</f>
        <v>1500</v>
      </c>
      <c r="BQ82" s="34">
        <f t="shared" ref="BQ82:BQ145" si="43">ROUND($BM82/SUM($AO82:$AZ82)*AR82,-2)</f>
        <v>1500</v>
      </c>
      <c r="BR82" s="34">
        <f t="shared" ref="BR82:BR145" si="44">ROUND($BM82/SUM($AO82:$AZ82)*AS82,-2)</f>
        <v>1400</v>
      </c>
      <c r="BS82" s="34">
        <f t="shared" ref="BS82:BS145" si="45">ROUND($BM82/SUM($AO82:$AZ82)*AT82,-2)</f>
        <v>1300</v>
      </c>
      <c r="BT82" s="34">
        <f t="shared" ref="BT82:BT145" si="46">ROUND($BM82/SUM($AO82:$AZ82)*AU82,-2)</f>
        <v>1300</v>
      </c>
      <c r="BU82" s="34">
        <f t="shared" ref="BU82:BU145" si="47">ROUND($BM82/SUM($AO82:$AZ82)*AV82,-2)</f>
        <v>1200</v>
      </c>
      <c r="BV82" s="34">
        <f t="shared" ref="BV82:BV145" si="48">ROUND($BM82/SUM($AO82:$AZ82)*AW82,-2)</f>
        <v>1100</v>
      </c>
      <c r="BW82" s="34">
        <f t="shared" ref="BW82:BW145" si="49">ROUND($BM82/SUM($AO82:$AZ82)*AX82,-2)</f>
        <v>1000</v>
      </c>
      <c r="BX82" s="34">
        <f t="shared" ref="BX82:BX145" si="50">ROUND($BM82/SUM($AO82:$AZ82)*AY82,-2)</f>
        <v>1000</v>
      </c>
      <c r="BY82" s="34">
        <f t="shared" ref="BY82:BY145" si="51">ROUND($BM82/SUM($AO82:$AZ82)*AZ82,-2)</f>
        <v>900</v>
      </c>
    </row>
    <row r="83" spans="1:77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  <c r="BA83" s="34">
        <v>20513.5</v>
      </c>
      <c r="BB83" s="34">
        <v>20839.900000000001</v>
      </c>
      <c r="BC83" s="34">
        <v>21166.3</v>
      </c>
      <c r="BD83" s="34">
        <v>21492.7</v>
      </c>
      <c r="BE83" s="34">
        <v>21819.1</v>
      </c>
      <c r="BF83" s="34">
        <v>22145.5</v>
      </c>
      <c r="BG83" s="34">
        <v>22471.9</v>
      </c>
      <c r="BH83" s="34">
        <v>22798.3</v>
      </c>
      <c r="BI83" s="34">
        <v>23124.7</v>
      </c>
      <c r="BJ83" s="34">
        <v>23451.1</v>
      </c>
      <c r="BK83" s="34">
        <v>23777.5</v>
      </c>
      <c r="BL83" s="34">
        <v>24103.9</v>
      </c>
      <c r="BM83" s="34">
        <f t="shared" si="37"/>
        <v>267704.40000000002</v>
      </c>
      <c r="BN83" s="34">
        <f t="shared" si="38"/>
        <v>20100</v>
      </c>
      <c r="BO83" s="34">
        <f t="shared" si="41"/>
        <v>20500</v>
      </c>
      <c r="BP83" s="34">
        <f t="shared" si="42"/>
        <v>20900</v>
      </c>
      <c r="BQ83" s="34">
        <f t="shared" si="43"/>
        <v>21300</v>
      </c>
      <c r="BR83" s="34">
        <f t="shared" si="44"/>
        <v>21700</v>
      </c>
      <c r="BS83" s="34">
        <f t="shared" si="45"/>
        <v>22100</v>
      </c>
      <c r="BT83" s="34">
        <f t="shared" si="46"/>
        <v>22500</v>
      </c>
      <c r="BU83" s="34">
        <f t="shared" si="47"/>
        <v>22900</v>
      </c>
      <c r="BV83" s="34">
        <f t="shared" si="48"/>
        <v>23300</v>
      </c>
      <c r="BW83" s="34">
        <f t="shared" si="49"/>
        <v>23700</v>
      </c>
      <c r="BX83" s="34">
        <f t="shared" si="50"/>
        <v>24100</v>
      </c>
      <c r="BY83" s="34">
        <f t="shared" si="51"/>
        <v>24500</v>
      </c>
    </row>
    <row r="84" spans="1:77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  <c r="BA84" s="34">
        <v>4544.5</v>
      </c>
      <c r="BB84" s="34">
        <v>4648.1000000000004</v>
      </c>
      <c r="BC84" s="34">
        <v>4751.7</v>
      </c>
      <c r="BD84" s="34">
        <v>4855.3</v>
      </c>
      <c r="BE84" s="34">
        <v>4958.8999999999996</v>
      </c>
      <c r="BF84" s="34">
        <v>5062.5</v>
      </c>
      <c r="BG84" s="34">
        <v>5166.1000000000004</v>
      </c>
      <c r="BH84" s="34">
        <v>5269.7</v>
      </c>
      <c r="BI84" s="34">
        <v>5373.3</v>
      </c>
      <c r="BJ84" s="34">
        <v>5476.9</v>
      </c>
      <c r="BK84" s="34">
        <v>5580.5</v>
      </c>
      <c r="BL84" s="34">
        <v>5684.1</v>
      </c>
      <c r="BM84" s="34">
        <f t="shared" si="37"/>
        <v>61371.6</v>
      </c>
      <c r="BN84" s="34">
        <f t="shared" si="38"/>
        <v>4400</v>
      </c>
      <c r="BO84" s="34">
        <f t="shared" si="41"/>
        <v>4500</v>
      </c>
      <c r="BP84" s="34">
        <f t="shared" si="42"/>
        <v>4600</v>
      </c>
      <c r="BQ84" s="34">
        <f t="shared" si="43"/>
        <v>4800</v>
      </c>
      <c r="BR84" s="34">
        <f t="shared" si="44"/>
        <v>4900</v>
      </c>
      <c r="BS84" s="34">
        <f t="shared" si="45"/>
        <v>5000</v>
      </c>
      <c r="BT84" s="34">
        <f t="shared" si="46"/>
        <v>5200</v>
      </c>
      <c r="BU84" s="34">
        <f t="shared" si="47"/>
        <v>5300</v>
      </c>
      <c r="BV84" s="34">
        <f t="shared" si="48"/>
        <v>5500</v>
      </c>
      <c r="BW84" s="34">
        <f t="shared" si="49"/>
        <v>5600</v>
      </c>
      <c r="BX84" s="34">
        <f t="shared" si="50"/>
        <v>5700</v>
      </c>
      <c r="BY84" s="34">
        <f t="shared" si="51"/>
        <v>5900</v>
      </c>
    </row>
    <row r="85" spans="1:77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  <c r="BA85" s="34">
        <v>20409</v>
      </c>
      <c r="BB85" s="34">
        <v>20550</v>
      </c>
      <c r="BC85" s="34">
        <v>20691</v>
      </c>
      <c r="BD85" s="34">
        <v>20832</v>
      </c>
      <c r="BE85" s="34">
        <v>20973</v>
      </c>
      <c r="BF85" s="34">
        <v>21114</v>
      </c>
      <c r="BG85" s="34">
        <v>21255</v>
      </c>
      <c r="BH85" s="34">
        <v>21396</v>
      </c>
      <c r="BI85" s="34">
        <v>21537</v>
      </c>
      <c r="BJ85" s="34">
        <v>21678</v>
      </c>
      <c r="BK85" s="34">
        <v>21819</v>
      </c>
      <c r="BL85" s="34">
        <v>21960</v>
      </c>
      <c r="BM85" s="34">
        <f t="shared" si="37"/>
        <v>254214</v>
      </c>
      <c r="BN85" s="34">
        <f t="shared" si="38"/>
        <v>20300</v>
      </c>
      <c r="BO85" s="34">
        <f t="shared" si="41"/>
        <v>20500</v>
      </c>
      <c r="BP85" s="34">
        <f t="shared" si="42"/>
        <v>20600</v>
      </c>
      <c r="BQ85" s="34">
        <f t="shared" si="43"/>
        <v>20800</v>
      </c>
      <c r="BR85" s="34">
        <f t="shared" si="44"/>
        <v>21000</v>
      </c>
      <c r="BS85" s="34">
        <f t="shared" si="45"/>
        <v>21100</v>
      </c>
      <c r="BT85" s="34">
        <f t="shared" si="46"/>
        <v>21300</v>
      </c>
      <c r="BU85" s="34">
        <f t="shared" si="47"/>
        <v>21400</v>
      </c>
      <c r="BV85" s="34">
        <f t="shared" si="48"/>
        <v>21600</v>
      </c>
      <c r="BW85" s="34">
        <f t="shared" si="49"/>
        <v>21700</v>
      </c>
      <c r="BX85" s="34">
        <f t="shared" si="50"/>
        <v>21900</v>
      </c>
      <c r="BY85" s="34">
        <f t="shared" si="51"/>
        <v>22000</v>
      </c>
    </row>
    <row r="86" spans="1:77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  <c r="BA86" s="34">
        <v>8034.5</v>
      </c>
      <c r="BB86" s="34">
        <v>7887.2</v>
      </c>
      <c r="BC86" s="34">
        <v>7739.9</v>
      </c>
      <c r="BD86" s="34">
        <v>7592.6</v>
      </c>
      <c r="BE86" s="34">
        <v>7445.3</v>
      </c>
      <c r="BF86" s="34">
        <v>7298</v>
      </c>
      <c r="BG86" s="34">
        <v>7150.7</v>
      </c>
      <c r="BH86" s="34">
        <v>7003.4</v>
      </c>
      <c r="BI86" s="34">
        <v>6856.1</v>
      </c>
      <c r="BJ86" s="34">
        <v>6708.8</v>
      </c>
      <c r="BK86" s="34">
        <v>6561.5</v>
      </c>
      <c r="BL86" s="34">
        <v>6414.2</v>
      </c>
      <c r="BM86" s="34">
        <f t="shared" si="37"/>
        <v>86692.2</v>
      </c>
      <c r="BN86" s="34">
        <f t="shared" si="38"/>
        <v>7900</v>
      </c>
      <c r="BO86" s="34">
        <f t="shared" si="41"/>
        <v>7800</v>
      </c>
      <c r="BP86" s="34">
        <f t="shared" si="42"/>
        <v>7600</v>
      </c>
      <c r="BQ86" s="34">
        <f t="shared" si="43"/>
        <v>7500</v>
      </c>
      <c r="BR86" s="34">
        <f t="shared" si="44"/>
        <v>7400</v>
      </c>
      <c r="BS86" s="34">
        <f t="shared" si="45"/>
        <v>7300</v>
      </c>
      <c r="BT86" s="34">
        <f t="shared" si="46"/>
        <v>7200</v>
      </c>
      <c r="BU86" s="34">
        <f t="shared" si="47"/>
        <v>7000</v>
      </c>
      <c r="BV86" s="34">
        <f t="shared" si="48"/>
        <v>6900</v>
      </c>
      <c r="BW86" s="34">
        <f t="shared" si="49"/>
        <v>6800</v>
      </c>
      <c r="BX86" s="34">
        <f t="shared" si="50"/>
        <v>6700</v>
      </c>
      <c r="BY86" s="34">
        <f t="shared" si="51"/>
        <v>6600</v>
      </c>
    </row>
    <row r="87" spans="1:77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  <c r="BA87" s="34">
        <v>-160.5</v>
      </c>
      <c r="BB87" s="34">
        <v>-333.1</v>
      </c>
      <c r="BC87" s="34">
        <v>-505.7</v>
      </c>
      <c r="BD87" s="34">
        <v>-678.3</v>
      </c>
      <c r="BE87" s="34">
        <v>-850.9</v>
      </c>
      <c r="BF87" s="34">
        <v>-1023.5</v>
      </c>
      <c r="BG87" s="34">
        <v>-1196.0999999999999</v>
      </c>
      <c r="BH87" s="34">
        <v>-1368.7</v>
      </c>
      <c r="BI87" s="34">
        <v>-1541.3</v>
      </c>
      <c r="BJ87" s="34">
        <v>-1713.9</v>
      </c>
      <c r="BK87" s="34">
        <v>-1886.5</v>
      </c>
      <c r="BL87" s="34">
        <v>-2059.1</v>
      </c>
      <c r="BM87" s="34">
        <f t="shared" si="37"/>
        <v>-13317.6</v>
      </c>
      <c r="BN87" s="34">
        <f t="shared" si="38"/>
        <v>-2200</v>
      </c>
      <c r="BO87" s="34">
        <f t="shared" si="41"/>
        <v>-2000</v>
      </c>
      <c r="BP87" s="34">
        <f t="shared" si="42"/>
        <v>-1800</v>
      </c>
      <c r="BQ87" s="34">
        <f t="shared" si="43"/>
        <v>-1600</v>
      </c>
      <c r="BR87" s="34">
        <f t="shared" si="44"/>
        <v>-1400</v>
      </c>
      <c r="BS87" s="34">
        <f t="shared" si="45"/>
        <v>-1200</v>
      </c>
      <c r="BT87" s="34">
        <f t="shared" si="46"/>
        <v>-1000</v>
      </c>
      <c r="BU87" s="34">
        <f t="shared" si="47"/>
        <v>-800</v>
      </c>
      <c r="BV87" s="34">
        <f t="shared" si="48"/>
        <v>-600</v>
      </c>
      <c r="BW87" s="34">
        <f t="shared" si="49"/>
        <v>-400</v>
      </c>
      <c r="BX87" s="34">
        <f t="shared" si="50"/>
        <v>-200</v>
      </c>
      <c r="BY87" s="34">
        <f t="shared" si="51"/>
        <v>0</v>
      </c>
    </row>
    <row r="88" spans="1:77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  <c r="BA88" s="34">
        <v>-1136</v>
      </c>
      <c r="BB88" s="34">
        <v>-1303</v>
      </c>
      <c r="BC88" s="34">
        <v>-1470</v>
      </c>
      <c r="BD88" s="34">
        <v>-1637</v>
      </c>
      <c r="BE88" s="34">
        <v>-1804</v>
      </c>
      <c r="BF88" s="34">
        <v>-1971</v>
      </c>
      <c r="BG88" s="34">
        <v>-2138</v>
      </c>
      <c r="BH88" s="34">
        <v>-2305</v>
      </c>
      <c r="BI88" s="34">
        <v>-2472</v>
      </c>
      <c r="BJ88" s="34">
        <v>-2639</v>
      </c>
      <c r="BK88" s="34">
        <v>-2806</v>
      </c>
      <c r="BL88" s="34">
        <v>-2973</v>
      </c>
      <c r="BM88" s="34">
        <f t="shared" si="37"/>
        <v>-24654</v>
      </c>
      <c r="BN88" s="34">
        <f t="shared" si="38"/>
        <v>35000</v>
      </c>
      <c r="BO88" s="34">
        <f t="shared" si="41"/>
        <v>28200</v>
      </c>
      <c r="BP88" s="34">
        <f t="shared" si="42"/>
        <v>21500</v>
      </c>
      <c r="BQ88" s="34">
        <f t="shared" si="43"/>
        <v>14800</v>
      </c>
      <c r="BR88" s="34">
        <f t="shared" si="44"/>
        <v>8000</v>
      </c>
      <c r="BS88" s="34">
        <f t="shared" si="45"/>
        <v>1300</v>
      </c>
      <c r="BT88" s="34">
        <f t="shared" si="46"/>
        <v>-5400</v>
      </c>
      <c r="BU88" s="34">
        <f t="shared" si="47"/>
        <v>-12100</v>
      </c>
      <c r="BV88" s="34">
        <f t="shared" si="48"/>
        <v>-18900</v>
      </c>
      <c r="BW88" s="34">
        <f t="shared" si="49"/>
        <v>-25600</v>
      </c>
      <c r="BX88" s="34">
        <f t="shared" si="50"/>
        <v>-32400</v>
      </c>
      <c r="BY88" s="34">
        <f t="shared" si="51"/>
        <v>-39100</v>
      </c>
    </row>
    <row r="89" spans="1:77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  <c r="BA89" s="34">
        <v>-2576.5</v>
      </c>
      <c r="BB89" s="34">
        <v>-2607.9</v>
      </c>
      <c r="BC89" s="34">
        <v>-2639.3</v>
      </c>
      <c r="BD89" s="34">
        <v>-2670.7</v>
      </c>
      <c r="BE89" s="34">
        <v>-2702.1</v>
      </c>
      <c r="BF89" s="34">
        <v>-2733.5</v>
      </c>
      <c r="BG89" s="34">
        <v>-2764.9</v>
      </c>
      <c r="BH89" s="34">
        <v>-2796.3</v>
      </c>
      <c r="BI89" s="34">
        <v>-2827.7</v>
      </c>
      <c r="BJ89" s="34">
        <v>-2859.1</v>
      </c>
      <c r="BK89" s="34">
        <v>-2890.5</v>
      </c>
      <c r="BL89" s="34">
        <v>-2921.9</v>
      </c>
      <c r="BM89" s="34">
        <f t="shared" si="37"/>
        <v>-32990.400000000001</v>
      </c>
      <c r="BN89" s="34">
        <f t="shared" si="38"/>
        <v>-2600</v>
      </c>
      <c r="BO89" s="34">
        <f t="shared" si="41"/>
        <v>-2600</v>
      </c>
      <c r="BP89" s="34">
        <f t="shared" si="42"/>
        <v>-2600</v>
      </c>
      <c r="BQ89" s="34">
        <f t="shared" si="43"/>
        <v>-2700</v>
      </c>
      <c r="BR89" s="34">
        <f t="shared" si="44"/>
        <v>-2700</v>
      </c>
      <c r="BS89" s="34">
        <f t="shared" si="45"/>
        <v>-2700</v>
      </c>
      <c r="BT89" s="34">
        <f t="shared" si="46"/>
        <v>-2800</v>
      </c>
      <c r="BU89" s="34">
        <f t="shared" si="47"/>
        <v>-2800</v>
      </c>
      <c r="BV89" s="34">
        <f t="shared" si="48"/>
        <v>-2800</v>
      </c>
      <c r="BW89" s="34">
        <f t="shared" si="49"/>
        <v>-2900</v>
      </c>
      <c r="BX89" s="34">
        <f t="shared" si="50"/>
        <v>-2900</v>
      </c>
      <c r="BY89" s="34">
        <f t="shared" si="51"/>
        <v>-2900</v>
      </c>
    </row>
    <row r="90" spans="1:77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  <c r="BA90" s="34">
        <v>8509</v>
      </c>
      <c r="BB90" s="34">
        <v>8538</v>
      </c>
      <c r="BC90" s="34">
        <v>8567</v>
      </c>
      <c r="BD90" s="34">
        <v>8596</v>
      </c>
      <c r="BE90" s="34">
        <v>8625</v>
      </c>
      <c r="BF90" s="34">
        <v>8654</v>
      </c>
      <c r="BG90" s="34">
        <v>8683</v>
      </c>
      <c r="BH90" s="34">
        <v>8712</v>
      </c>
      <c r="BI90" s="34">
        <v>8741</v>
      </c>
      <c r="BJ90" s="34">
        <v>8770</v>
      </c>
      <c r="BK90" s="34">
        <v>8799</v>
      </c>
      <c r="BL90" s="34">
        <v>8828</v>
      </c>
      <c r="BM90" s="34">
        <f t="shared" si="37"/>
        <v>104022</v>
      </c>
      <c r="BN90" s="34">
        <f t="shared" si="38"/>
        <v>8500</v>
      </c>
      <c r="BO90" s="34">
        <f t="shared" si="41"/>
        <v>8500</v>
      </c>
      <c r="BP90" s="34">
        <f t="shared" si="42"/>
        <v>8600</v>
      </c>
      <c r="BQ90" s="34">
        <f t="shared" si="43"/>
        <v>8600</v>
      </c>
      <c r="BR90" s="34">
        <f t="shared" si="44"/>
        <v>8600</v>
      </c>
      <c r="BS90" s="34">
        <f t="shared" si="45"/>
        <v>8700</v>
      </c>
      <c r="BT90" s="34">
        <f t="shared" si="46"/>
        <v>8700</v>
      </c>
      <c r="BU90" s="34">
        <f t="shared" si="47"/>
        <v>8700</v>
      </c>
      <c r="BV90" s="34">
        <f t="shared" si="48"/>
        <v>8700</v>
      </c>
      <c r="BW90" s="34">
        <f t="shared" si="49"/>
        <v>8800</v>
      </c>
      <c r="BX90" s="34">
        <f t="shared" si="50"/>
        <v>8800</v>
      </c>
      <c r="BY90" s="34">
        <f t="shared" si="51"/>
        <v>8800</v>
      </c>
    </row>
    <row r="91" spans="1:77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  <c r="BA91" s="34">
        <v>-4055</v>
      </c>
      <c r="BB91" s="34">
        <v>-4198</v>
      </c>
      <c r="BC91" s="34">
        <v>-4341</v>
      </c>
      <c r="BD91" s="34">
        <v>-4484</v>
      </c>
      <c r="BE91" s="34">
        <v>-4627</v>
      </c>
      <c r="BF91" s="34">
        <v>-4770</v>
      </c>
      <c r="BG91" s="34">
        <v>-4913</v>
      </c>
      <c r="BH91" s="34">
        <v>-5056</v>
      </c>
      <c r="BI91" s="34">
        <v>-5199</v>
      </c>
      <c r="BJ91" s="34">
        <v>-5342</v>
      </c>
      <c r="BK91" s="34">
        <v>-5485</v>
      </c>
      <c r="BL91" s="34">
        <v>-5628</v>
      </c>
      <c r="BM91" s="34">
        <f t="shared" si="37"/>
        <v>-58098</v>
      </c>
      <c r="BN91" s="34">
        <f t="shared" si="38"/>
        <v>-3600</v>
      </c>
      <c r="BO91" s="34">
        <f t="shared" si="41"/>
        <v>-3800</v>
      </c>
      <c r="BP91" s="34">
        <f t="shared" si="42"/>
        <v>-4100</v>
      </c>
      <c r="BQ91" s="34">
        <f t="shared" si="43"/>
        <v>-4300</v>
      </c>
      <c r="BR91" s="34">
        <f t="shared" si="44"/>
        <v>-4500</v>
      </c>
      <c r="BS91" s="34">
        <f t="shared" si="45"/>
        <v>-4700</v>
      </c>
      <c r="BT91" s="34">
        <f t="shared" si="46"/>
        <v>-5000</v>
      </c>
      <c r="BU91" s="34">
        <f t="shared" si="47"/>
        <v>-5200</v>
      </c>
      <c r="BV91" s="34">
        <f t="shared" si="48"/>
        <v>-5400</v>
      </c>
      <c r="BW91" s="34">
        <f t="shared" si="49"/>
        <v>-5600</v>
      </c>
      <c r="BX91" s="34">
        <f t="shared" si="50"/>
        <v>-5800</v>
      </c>
      <c r="BY91" s="34">
        <f t="shared" si="51"/>
        <v>-6100</v>
      </c>
    </row>
    <row r="92" spans="1:77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  <c r="BA92" s="34">
        <v>3619.5</v>
      </c>
      <c r="BB92" s="34">
        <v>3520.1</v>
      </c>
      <c r="BC92" s="34">
        <v>3420.7</v>
      </c>
      <c r="BD92" s="34">
        <v>3321.3</v>
      </c>
      <c r="BE92" s="34">
        <v>3221.9</v>
      </c>
      <c r="BF92" s="34">
        <v>3122.5</v>
      </c>
      <c r="BG92" s="34">
        <v>3023.1</v>
      </c>
      <c r="BH92" s="34">
        <v>2923.7</v>
      </c>
      <c r="BI92" s="34">
        <v>2824.3</v>
      </c>
      <c r="BJ92" s="34">
        <v>2724.9</v>
      </c>
      <c r="BK92" s="34">
        <v>2625.5</v>
      </c>
      <c r="BL92" s="34">
        <v>2526.1</v>
      </c>
      <c r="BM92" s="34">
        <f t="shared" si="37"/>
        <v>36873.599999999999</v>
      </c>
      <c r="BN92" s="34">
        <f t="shared" si="38"/>
        <v>3500</v>
      </c>
      <c r="BO92" s="34">
        <f t="shared" si="41"/>
        <v>3400</v>
      </c>
      <c r="BP92" s="34">
        <f t="shared" si="42"/>
        <v>3300</v>
      </c>
      <c r="BQ92" s="34">
        <f t="shared" si="43"/>
        <v>3300</v>
      </c>
      <c r="BR92" s="34">
        <f t="shared" si="44"/>
        <v>3200</v>
      </c>
      <c r="BS92" s="34">
        <f t="shared" si="45"/>
        <v>3100</v>
      </c>
      <c r="BT92" s="34">
        <f t="shared" si="46"/>
        <v>3000</v>
      </c>
      <c r="BU92" s="34">
        <f t="shared" si="47"/>
        <v>3000</v>
      </c>
      <c r="BV92" s="34">
        <f t="shared" si="48"/>
        <v>2900</v>
      </c>
      <c r="BW92" s="34">
        <f t="shared" si="49"/>
        <v>2800</v>
      </c>
      <c r="BX92" s="34">
        <f t="shared" si="50"/>
        <v>2800</v>
      </c>
      <c r="BY92" s="34">
        <f t="shared" si="51"/>
        <v>2700</v>
      </c>
    </row>
    <row r="93" spans="1:77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  <c r="BA93" s="34">
        <v>6391.5</v>
      </c>
      <c r="BB93" s="34">
        <v>6453.8</v>
      </c>
      <c r="BC93" s="34">
        <v>6516.1</v>
      </c>
      <c r="BD93" s="34">
        <v>6578.4</v>
      </c>
      <c r="BE93" s="34">
        <v>6640.7</v>
      </c>
      <c r="BF93" s="34">
        <v>6703</v>
      </c>
      <c r="BG93" s="34">
        <v>6765.3</v>
      </c>
      <c r="BH93" s="34">
        <v>6827.6</v>
      </c>
      <c r="BI93" s="34">
        <v>6889.9</v>
      </c>
      <c r="BJ93" s="34">
        <v>6952.2</v>
      </c>
      <c r="BK93" s="34">
        <v>7014.5</v>
      </c>
      <c r="BL93" s="34">
        <v>7076.8</v>
      </c>
      <c r="BM93" s="34">
        <f t="shared" si="37"/>
        <v>80809.8</v>
      </c>
      <c r="BN93" s="34">
        <f t="shared" si="38"/>
        <v>6300</v>
      </c>
      <c r="BO93" s="34">
        <f t="shared" si="41"/>
        <v>6400</v>
      </c>
      <c r="BP93" s="34">
        <f t="shared" si="42"/>
        <v>6500</v>
      </c>
      <c r="BQ93" s="34">
        <f t="shared" si="43"/>
        <v>6600</v>
      </c>
      <c r="BR93" s="34">
        <f t="shared" si="44"/>
        <v>6600</v>
      </c>
      <c r="BS93" s="34">
        <f t="shared" si="45"/>
        <v>6700</v>
      </c>
      <c r="BT93" s="34">
        <f t="shared" si="46"/>
        <v>6800</v>
      </c>
      <c r="BU93" s="34">
        <f t="shared" si="47"/>
        <v>6800</v>
      </c>
      <c r="BV93" s="34">
        <f t="shared" si="48"/>
        <v>6900</v>
      </c>
      <c r="BW93" s="34">
        <f t="shared" si="49"/>
        <v>7000</v>
      </c>
      <c r="BX93" s="34">
        <f t="shared" si="50"/>
        <v>7000</v>
      </c>
      <c r="BY93" s="34">
        <f t="shared" si="51"/>
        <v>7100</v>
      </c>
    </row>
    <row r="94" spans="1:77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  <c r="BA94" s="34">
        <v>11692</v>
      </c>
      <c r="BB94" s="34">
        <v>11691</v>
      </c>
      <c r="BC94" s="34">
        <v>11690</v>
      </c>
      <c r="BD94" s="34">
        <v>11689</v>
      </c>
      <c r="BE94" s="34">
        <v>11688</v>
      </c>
      <c r="BF94" s="34">
        <v>11687</v>
      </c>
      <c r="BG94" s="34">
        <v>11686</v>
      </c>
      <c r="BH94" s="34">
        <v>11685</v>
      </c>
      <c r="BI94" s="34">
        <v>11684</v>
      </c>
      <c r="BJ94" s="34">
        <v>11683</v>
      </c>
      <c r="BK94" s="34">
        <v>11682</v>
      </c>
      <c r="BL94" s="34">
        <v>11681</v>
      </c>
      <c r="BM94" s="34">
        <f t="shared" si="37"/>
        <v>140238</v>
      </c>
      <c r="BN94" s="34">
        <f t="shared" si="38"/>
        <v>11700</v>
      </c>
      <c r="BO94" s="34">
        <f t="shared" si="41"/>
        <v>11700</v>
      </c>
      <c r="BP94" s="34">
        <f t="shared" si="42"/>
        <v>11700</v>
      </c>
      <c r="BQ94" s="34">
        <f t="shared" si="43"/>
        <v>11700</v>
      </c>
      <c r="BR94" s="34">
        <f t="shared" si="44"/>
        <v>11700</v>
      </c>
      <c r="BS94" s="34">
        <f t="shared" si="45"/>
        <v>11700</v>
      </c>
      <c r="BT94" s="34">
        <f t="shared" si="46"/>
        <v>11700</v>
      </c>
      <c r="BU94" s="34">
        <f t="shared" si="47"/>
        <v>11700</v>
      </c>
      <c r="BV94" s="34">
        <f t="shared" si="48"/>
        <v>11700</v>
      </c>
      <c r="BW94" s="34">
        <f t="shared" si="49"/>
        <v>11700</v>
      </c>
      <c r="BX94" s="34">
        <f t="shared" si="50"/>
        <v>11700</v>
      </c>
      <c r="BY94" s="34">
        <f t="shared" si="51"/>
        <v>11700</v>
      </c>
    </row>
    <row r="95" spans="1:77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  <c r="BA95" s="34">
        <v>-9394</v>
      </c>
      <c r="BB95" s="34">
        <v>-9742</v>
      </c>
      <c r="BC95" s="34">
        <v>-10090</v>
      </c>
      <c r="BD95" s="34">
        <v>-10438</v>
      </c>
      <c r="BE95" s="34">
        <v>-10786</v>
      </c>
      <c r="BF95" s="34">
        <v>-11134</v>
      </c>
      <c r="BG95" s="34">
        <v>-11482</v>
      </c>
      <c r="BH95" s="34">
        <v>-11830</v>
      </c>
      <c r="BI95" s="34">
        <v>-12178</v>
      </c>
      <c r="BJ95" s="34">
        <v>-12526</v>
      </c>
      <c r="BK95" s="34">
        <v>-12874</v>
      </c>
      <c r="BL95" s="34">
        <v>-13222</v>
      </c>
      <c r="BM95" s="34">
        <f t="shared" si="37"/>
        <v>-135696</v>
      </c>
      <c r="BN95" s="34">
        <f t="shared" si="38"/>
        <v>-8300</v>
      </c>
      <c r="BO95" s="34">
        <f t="shared" si="41"/>
        <v>-8800</v>
      </c>
      <c r="BP95" s="34">
        <f t="shared" si="42"/>
        <v>-9400</v>
      </c>
      <c r="BQ95" s="34">
        <f t="shared" si="43"/>
        <v>-9900</v>
      </c>
      <c r="BR95" s="34">
        <f t="shared" si="44"/>
        <v>-10500</v>
      </c>
      <c r="BS95" s="34">
        <f t="shared" si="45"/>
        <v>-11000</v>
      </c>
      <c r="BT95" s="34">
        <f t="shared" si="46"/>
        <v>-11600</v>
      </c>
      <c r="BU95" s="34">
        <f t="shared" si="47"/>
        <v>-12100</v>
      </c>
      <c r="BV95" s="34">
        <f t="shared" si="48"/>
        <v>-12700</v>
      </c>
      <c r="BW95" s="34">
        <f t="shared" si="49"/>
        <v>-13200</v>
      </c>
      <c r="BX95" s="34">
        <f t="shared" si="50"/>
        <v>-13800</v>
      </c>
      <c r="BY95" s="34">
        <f t="shared" si="51"/>
        <v>-14300</v>
      </c>
    </row>
    <row r="96" spans="1:77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  <c r="BA96" s="34">
        <v>-121</v>
      </c>
      <c r="BB96" s="34">
        <v>-225</v>
      </c>
      <c r="BC96" s="34">
        <v>-329</v>
      </c>
      <c r="BD96" s="34">
        <v>-433</v>
      </c>
      <c r="BE96" s="34">
        <v>-537</v>
      </c>
      <c r="BF96" s="34">
        <v>-641</v>
      </c>
      <c r="BG96" s="34">
        <v>-745</v>
      </c>
      <c r="BH96" s="34">
        <v>-849</v>
      </c>
      <c r="BI96" s="34">
        <v>-953</v>
      </c>
      <c r="BJ96" s="34">
        <v>-1057</v>
      </c>
      <c r="BK96" s="34">
        <v>-1161</v>
      </c>
      <c r="BL96" s="34">
        <v>-1265</v>
      </c>
      <c r="BM96" s="34">
        <f t="shared" si="37"/>
        <v>-8316</v>
      </c>
      <c r="BN96" s="34">
        <f t="shared" si="38"/>
        <v>-1400</v>
      </c>
      <c r="BO96" s="34">
        <f t="shared" si="41"/>
        <v>-1300</v>
      </c>
      <c r="BP96" s="34">
        <f t="shared" si="42"/>
        <v>-1100</v>
      </c>
      <c r="BQ96" s="34">
        <f t="shared" si="43"/>
        <v>-1000</v>
      </c>
      <c r="BR96" s="34">
        <f t="shared" si="44"/>
        <v>-900</v>
      </c>
      <c r="BS96" s="34">
        <f t="shared" si="45"/>
        <v>-800</v>
      </c>
      <c r="BT96" s="34">
        <f t="shared" si="46"/>
        <v>-600</v>
      </c>
      <c r="BU96" s="34">
        <f t="shared" si="47"/>
        <v>-500</v>
      </c>
      <c r="BV96" s="34">
        <f t="shared" si="48"/>
        <v>-400</v>
      </c>
      <c r="BW96" s="34">
        <f t="shared" si="49"/>
        <v>-200</v>
      </c>
      <c r="BX96" s="34">
        <f t="shared" si="50"/>
        <v>-100</v>
      </c>
      <c r="BY96" s="34">
        <f t="shared" si="51"/>
        <v>0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  <c r="BA97" s="34">
        <v>-5783</v>
      </c>
      <c r="BB97" s="34">
        <v>-5878.7</v>
      </c>
      <c r="BC97" s="34">
        <v>-5974.4</v>
      </c>
      <c r="BD97" s="34">
        <v>-6070.1</v>
      </c>
      <c r="BE97" s="34">
        <v>-6165.8</v>
      </c>
      <c r="BF97" s="34">
        <v>-6261.5</v>
      </c>
      <c r="BG97" s="34">
        <v>-6357.2</v>
      </c>
      <c r="BH97" s="34">
        <v>-6452.9</v>
      </c>
      <c r="BI97" s="34">
        <v>-6548.6</v>
      </c>
      <c r="BJ97" s="34">
        <v>-6644.3</v>
      </c>
      <c r="BK97" s="34">
        <v>-6740</v>
      </c>
      <c r="BL97" s="34">
        <v>-6835.7</v>
      </c>
      <c r="BM97" s="34">
        <f t="shared" si="37"/>
        <v>-75712.2</v>
      </c>
      <c r="BN97" s="34">
        <f t="shared" si="38"/>
        <v>-5700</v>
      </c>
      <c r="BO97" s="34">
        <f t="shared" si="41"/>
        <v>-5800</v>
      </c>
      <c r="BP97" s="34">
        <f t="shared" si="42"/>
        <v>-5900</v>
      </c>
      <c r="BQ97" s="34">
        <f t="shared" si="43"/>
        <v>-6000</v>
      </c>
      <c r="BR97" s="34">
        <f t="shared" si="44"/>
        <v>-6100</v>
      </c>
      <c r="BS97" s="34">
        <f t="shared" si="45"/>
        <v>-6300</v>
      </c>
      <c r="BT97" s="34">
        <f t="shared" si="46"/>
        <v>-6400</v>
      </c>
      <c r="BU97" s="34">
        <f t="shared" si="47"/>
        <v>-6500</v>
      </c>
      <c r="BV97" s="34">
        <f t="shared" si="48"/>
        <v>-6600</v>
      </c>
      <c r="BW97" s="34">
        <f t="shared" si="49"/>
        <v>-6700</v>
      </c>
      <c r="BX97" s="34">
        <f t="shared" si="50"/>
        <v>-6800</v>
      </c>
      <c r="BY97" s="34">
        <f t="shared" si="51"/>
        <v>-7000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  <c r="BA98" s="39">
        <v>2186</v>
      </c>
      <c r="BB98" s="39">
        <v>1999.7</v>
      </c>
      <c r="BC98" s="39">
        <v>1813.4</v>
      </c>
      <c r="BD98" s="39">
        <v>1627.1</v>
      </c>
      <c r="BE98" s="39">
        <v>1440.8</v>
      </c>
      <c r="BF98" s="39">
        <v>1254.5</v>
      </c>
      <c r="BG98" s="39">
        <v>1068.2</v>
      </c>
      <c r="BH98" s="39">
        <v>881.9</v>
      </c>
      <c r="BI98" s="39">
        <v>695.6</v>
      </c>
      <c r="BJ98" s="39">
        <v>509.3</v>
      </c>
      <c r="BK98" s="39">
        <v>323</v>
      </c>
      <c r="BL98" s="39">
        <v>136.69999999999999</v>
      </c>
      <c r="BM98" s="39">
        <f t="shared" si="37"/>
        <v>13936.2</v>
      </c>
      <c r="BN98" s="39">
        <f t="shared" si="38"/>
        <v>1500</v>
      </c>
      <c r="BO98" s="39">
        <f t="shared" si="41"/>
        <v>1400</v>
      </c>
      <c r="BP98" s="39">
        <f t="shared" si="42"/>
        <v>1400</v>
      </c>
      <c r="BQ98" s="39">
        <f t="shared" si="43"/>
        <v>1300</v>
      </c>
      <c r="BR98" s="39">
        <f t="shared" si="44"/>
        <v>1300</v>
      </c>
      <c r="BS98" s="39">
        <f t="shared" si="45"/>
        <v>1200</v>
      </c>
      <c r="BT98" s="39">
        <f t="shared" si="46"/>
        <v>1100</v>
      </c>
      <c r="BU98" s="39">
        <f t="shared" si="47"/>
        <v>1100</v>
      </c>
      <c r="BV98" s="39">
        <f t="shared" si="48"/>
        <v>1000</v>
      </c>
      <c r="BW98" s="39">
        <f t="shared" si="49"/>
        <v>900</v>
      </c>
      <c r="BX98" s="39">
        <f t="shared" si="50"/>
        <v>900</v>
      </c>
      <c r="BY98" s="39">
        <f t="shared" si="51"/>
        <v>800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BL99" si="52">SUBTOTAL(9,E75:E98)</f>
        <v>171908</v>
      </c>
      <c r="F99" s="43">
        <f t="shared" si="52"/>
        <v>168014</v>
      </c>
      <c r="G99" s="43">
        <f t="shared" si="52"/>
        <v>164197</v>
      </c>
      <c r="H99" s="43">
        <f t="shared" si="52"/>
        <v>161209</v>
      </c>
      <c r="I99" s="43">
        <f t="shared" si="52"/>
        <v>166272</v>
      </c>
      <c r="J99" s="43">
        <f t="shared" si="52"/>
        <v>167994</v>
      </c>
      <c r="K99" s="43">
        <f t="shared" si="52"/>
        <v>168397</v>
      </c>
      <c r="L99" s="43">
        <f t="shared" si="52"/>
        <v>162398</v>
      </c>
      <c r="M99" s="43">
        <f t="shared" si="52"/>
        <v>160972</v>
      </c>
      <c r="N99" s="43">
        <f t="shared" si="52"/>
        <v>163007</v>
      </c>
      <c r="O99" s="43">
        <f t="shared" si="52"/>
        <v>163113</v>
      </c>
      <c r="P99" s="43">
        <f t="shared" si="52"/>
        <v>160134</v>
      </c>
      <c r="Q99" s="43">
        <f t="shared" si="52"/>
        <v>159700</v>
      </c>
      <c r="R99" s="43">
        <f t="shared" si="52"/>
        <v>159147</v>
      </c>
      <c r="S99" s="43">
        <f t="shared" si="52"/>
        <v>155826</v>
      </c>
      <c r="T99" s="43">
        <f t="shared" si="52"/>
        <v>152495</v>
      </c>
      <c r="U99" s="43">
        <f t="shared" si="52"/>
        <v>147880</v>
      </c>
      <c r="V99" s="43">
        <f t="shared" si="52"/>
        <v>152455</v>
      </c>
      <c r="W99" s="43">
        <f t="shared" si="52"/>
        <v>149239</v>
      </c>
      <c r="X99" s="43">
        <f t="shared" si="52"/>
        <v>150334</v>
      </c>
      <c r="Y99" s="43">
        <f t="shared" si="52"/>
        <v>153425</v>
      </c>
      <c r="Z99" s="43">
        <f t="shared" si="52"/>
        <v>143075</v>
      </c>
      <c r="AA99" s="43">
        <f t="shared" si="52"/>
        <v>148074</v>
      </c>
      <c r="AB99" s="43">
        <f t="shared" si="52"/>
        <v>147087</v>
      </c>
      <c r="AC99" s="43">
        <f t="shared" si="52"/>
        <v>143203</v>
      </c>
      <c r="AD99" s="43">
        <f t="shared" si="52"/>
        <v>146342</v>
      </c>
      <c r="AE99" s="43">
        <f t="shared" si="52"/>
        <v>142740</v>
      </c>
      <c r="AF99" s="43">
        <f t="shared" si="52"/>
        <v>139734</v>
      </c>
      <c r="AG99" s="43">
        <f t="shared" si="52"/>
        <v>144451</v>
      </c>
      <c r="AH99" s="43">
        <f t="shared" si="52"/>
        <v>144654</v>
      </c>
      <c r="AI99" s="43">
        <f t="shared" si="52"/>
        <v>147989</v>
      </c>
      <c r="AJ99" s="43">
        <f t="shared" si="52"/>
        <v>142981</v>
      </c>
      <c r="AK99" s="43">
        <f t="shared" si="52"/>
        <v>140686</v>
      </c>
      <c r="AL99" s="43">
        <f t="shared" si="52"/>
        <v>136411</v>
      </c>
      <c r="AM99" s="43">
        <f t="shared" si="52"/>
        <v>132780</v>
      </c>
      <c r="AN99" s="43">
        <f t="shared" si="52"/>
        <v>135778</v>
      </c>
      <c r="AO99" s="43">
        <f t="shared" si="52"/>
        <v>134818</v>
      </c>
      <c r="AP99" s="43">
        <f t="shared" si="52"/>
        <v>133854</v>
      </c>
      <c r="AQ99" s="43">
        <f t="shared" si="52"/>
        <v>132893</v>
      </c>
      <c r="AR99" s="43">
        <f t="shared" si="52"/>
        <v>131932</v>
      </c>
      <c r="AS99" s="43">
        <f t="shared" si="52"/>
        <v>130967</v>
      </c>
      <c r="AT99" s="43">
        <f t="shared" si="52"/>
        <v>130010</v>
      </c>
      <c r="AU99" s="43">
        <f t="shared" si="52"/>
        <v>129048</v>
      </c>
      <c r="AV99" s="43">
        <f t="shared" si="52"/>
        <v>128082</v>
      </c>
      <c r="AW99" s="43">
        <f t="shared" si="52"/>
        <v>127120</v>
      </c>
      <c r="AX99" s="43">
        <f t="shared" si="52"/>
        <v>126159</v>
      </c>
      <c r="AY99" s="43">
        <f t="shared" si="52"/>
        <v>125196</v>
      </c>
      <c r="AZ99" s="43">
        <f t="shared" si="52"/>
        <v>124232</v>
      </c>
      <c r="BA99" s="43">
        <f t="shared" si="52"/>
        <v>123270</v>
      </c>
      <c r="BB99" s="43">
        <f t="shared" si="52"/>
        <v>122307.30000000002</v>
      </c>
      <c r="BC99" s="43">
        <f t="shared" si="52"/>
        <v>121344.59999999998</v>
      </c>
      <c r="BD99" s="43">
        <f t="shared" si="52"/>
        <v>120381.90000000002</v>
      </c>
      <c r="BE99" s="43">
        <f t="shared" si="52"/>
        <v>119419.19999999998</v>
      </c>
      <c r="BF99" s="43">
        <f t="shared" si="52"/>
        <v>118456.5</v>
      </c>
      <c r="BG99" s="43">
        <f t="shared" si="52"/>
        <v>117493.80000000002</v>
      </c>
      <c r="BH99" s="43">
        <f t="shared" si="52"/>
        <v>116531.09999999998</v>
      </c>
      <c r="BI99" s="43">
        <f t="shared" si="52"/>
        <v>115568.40000000002</v>
      </c>
      <c r="BJ99" s="43">
        <f t="shared" si="52"/>
        <v>114605.69999999998</v>
      </c>
      <c r="BK99" s="43">
        <f t="shared" si="52"/>
        <v>113643</v>
      </c>
      <c r="BL99" s="43">
        <f t="shared" si="52"/>
        <v>112680.30000000002</v>
      </c>
      <c r="BM99" s="56">
        <f t="shared" si="37"/>
        <v>1415701.8</v>
      </c>
      <c r="BN99" s="43">
        <f t="shared" si="38"/>
        <v>122800</v>
      </c>
      <c r="BO99" s="43">
        <f t="shared" si="41"/>
        <v>121900</v>
      </c>
      <c r="BP99" s="43">
        <f t="shared" si="42"/>
        <v>121000</v>
      </c>
      <c r="BQ99" s="43">
        <f t="shared" si="43"/>
        <v>120200</v>
      </c>
      <c r="BR99" s="43">
        <f t="shared" si="44"/>
        <v>119300</v>
      </c>
      <c r="BS99" s="43">
        <f t="shared" si="45"/>
        <v>118400</v>
      </c>
      <c r="BT99" s="43">
        <f t="shared" si="46"/>
        <v>117500</v>
      </c>
      <c r="BU99" s="43">
        <f t="shared" si="47"/>
        <v>116700</v>
      </c>
      <c r="BV99" s="43">
        <f t="shared" si="48"/>
        <v>115800</v>
      </c>
      <c r="BW99" s="43">
        <f t="shared" si="49"/>
        <v>114900</v>
      </c>
      <c r="BX99" s="43">
        <f t="shared" si="50"/>
        <v>114000</v>
      </c>
      <c r="BY99" s="43">
        <f t="shared" si="51"/>
        <v>113200</v>
      </c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  <c r="BA100" s="34">
        <v>5593.5</v>
      </c>
      <c r="BB100" s="34">
        <v>5570.1</v>
      </c>
      <c r="BC100" s="34">
        <v>5546.7</v>
      </c>
      <c r="BD100" s="34">
        <v>5523.3</v>
      </c>
      <c r="BE100" s="34">
        <v>5499.9</v>
      </c>
      <c r="BF100" s="34">
        <v>5476.5</v>
      </c>
      <c r="BG100" s="34">
        <v>5453.1</v>
      </c>
      <c r="BH100" s="34">
        <v>5429.7</v>
      </c>
      <c r="BI100" s="34">
        <v>5406.3</v>
      </c>
      <c r="BJ100" s="34">
        <v>5382.9</v>
      </c>
      <c r="BK100" s="34">
        <v>5359.5</v>
      </c>
      <c r="BL100" s="34">
        <v>5336.1</v>
      </c>
      <c r="BM100" s="34">
        <f t="shared" si="37"/>
        <v>65577.600000000006</v>
      </c>
      <c r="BN100" s="34">
        <f t="shared" si="38"/>
        <v>5600</v>
      </c>
      <c r="BO100" s="34">
        <f t="shared" si="41"/>
        <v>5600</v>
      </c>
      <c r="BP100" s="34">
        <f t="shared" si="42"/>
        <v>5500</v>
      </c>
      <c r="BQ100" s="34">
        <f t="shared" si="43"/>
        <v>5500</v>
      </c>
      <c r="BR100" s="34">
        <f t="shared" si="44"/>
        <v>5500</v>
      </c>
      <c r="BS100" s="34">
        <f t="shared" si="45"/>
        <v>5500</v>
      </c>
      <c r="BT100" s="34">
        <f t="shared" si="46"/>
        <v>5500</v>
      </c>
      <c r="BU100" s="34">
        <f t="shared" si="47"/>
        <v>5400</v>
      </c>
      <c r="BV100" s="34">
        <f t="shared" si="48"/>
        <v>5400</v>
      </c>
      <c r="BW100" s="34">
        <f t="shared" si="49"/>
        <v>5400</v>
      </c>
      <c r="BX100" s="34">
        <f t="shared" si="50"/>
        <v>5400</v>
      </c>
      <c r="BY100" s="34">
        <f t="shared" si="51"/>
        <v>5300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  <c r="BA101" s="34">
        <v>10357</v>
      </c>
      <c r="BB101" s="34">
        <v>10384</v>
      </c>
      <c r="BC101" s="34">
        <v>10411</v>
      </c>
      <c r="BD101" s="34">
        <v>10438</v>
      </c>
      <c r="BE101" s="34">
        <v>10465</v>
      </c>
      <c r="BF101" s="34">
        <v>10492</v>
      </c>
      <c r="BG101" s="34">
        <v>10519</v>
      </c>
      <c r="BH101" s="34">
        <v>10546</v>
      </c>
      <c r="BI101" s="34">
        <v>10573</v>
      </c>
      <c r="BJ101" s="34">
        <v>10600</v>
      </c>
      <c r="BK101" s="34">
        <v>10627</v>
      </c>
      <c r="BL101" s="34">
        <v>10654</v>
      </c>
      <c r="BM101" s="34">
        <f t="shared" si="37"/>
        <v>126066</v>
      </c>
      <c r="BN101" s="34">
        <f t="shared" si="38"/>
        <v>10400</v>
      </c>
      <c r="BO101" s="34">
        <f t="shared" si="41"/>
        <v>10400</v>
      </c>
      <c r="BP101" s="34">
        <f t="shared" si="42"/>
        <v>10400</v>
      </c>
      <c r="BQ101" s="34">
        <f t="shared" si="43"/>
        <v>10400</v>
      </c>
      <c r="BR101" s="34">
        <f t="shared" si="44"/>
        <v>10500</v>
      </c>
      <c r="BS101" s="34">
        <f t="shared" si="45"/>
        <v>10500</v>
      </c>
      <c r="BT101" s="34">
        <f t="shared" si="46"/>
        <v>10500</v>
      </c>
      <c r="BU101" s="34">
        <f t="shared" si="47"/>
        <v>10500</v>
      </c>
      <c r="BV101" s="34">
        <f t="shared" si="48"/>
        <v>10600</v>
      </c>
      <c r="BW101" s="34">
        <f t="shared" si="49"/>
        <v>10600</v>
      </c>
      <c r="BX101" s="34">
        <f t="shared" si="50"/>
        <v>10600</v>
      </c>
      <c r="BY101" s="34">
        <f t="shared" si="51"/>
        <v>10700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  <c r="BA102" s="34">
        <v>17396.5</v>
      </c>
      <c r="BB102" s="34">
        <v>17542.099999999999</v>
      </c>
      <c r="BC102" s="34">
        <v>17687.7</v>
      </c>
      <c r="BD102" s="34">
        <v>17833.3</v>
      </c>
      <c r="BE102" s="34">
        <v>17978.900000000001</v>
      </c>
      <c r="BF102" s="34">
        <v>18124.5</v>
      </c>
      <c r="BG102" s="34">
        <v>18270.099999999999</v>
      </c>
      <c r="BH102" s="34">
        <v>18415.7</v>
      </c>
      <c r="BI102" s="34">
        <v>18561.3</v>
      </c>
      <c r="BJ102" s="34">
        <v>18706.900000000001</v>
      </c>
      <c r="BK102" s="34">
        <v>18852.5</v>
      </c>
      <c r="BL102" s="34">
        <v>18998.099999999999</v>
      </c>
      <c r="BM102" s="34">
        <f t="shared" si="37"/>
        <v>218367.6</v>
      </c>
      <c r="BN102" s="34">
        <f t="shared" si="38"/>
        <v>17300</v>
      </c>
      <c r="BO102" s="34">
        <f t="shared" si="41"/>
        <v>17500</v>
      </c>
      <c r="BP102" s="34">
        <f t="shared" si="42"/>
        <v>17600</v>
      </c>
      <c r="BQ102" s="34">
        <f t="shared" si="43"/>
        <v>17800</v>
      </c>
      <c r="BR102" s="34">
        <f t="shared" si="44"/>
        <v>18000</v>
      </c>
      <c r="BS102" s="34">
        <f t="shared" si="45"/>
        <v>18100</v>
      </c>
      <c r="BT102" s="34">
        <f t="shared" si="46"/>
        <v>18300</v>
      </c>
      <c r="BU102" s="34">
        <f t="shared" si="47"/>
        <v>18400</v>
      </c>
      <c r="BV102" s="34">
        <f t="shared" si="48"/>
        <v>18600</v>
      </c>
      <c r="BW102" s="34">
        <f t="shared" si="49"/>
        <v>18800</v>
      </c>
      <c r="BX102" s="34">
        <f t="shared" si="50"/>
        <v>18900</v>
      </c>
      <c r="BY102" s="34">
        <f t="shared" si="51"/>
        <v>19100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  <c r="BA103" s="34">
        <v>-44</v>
      </c>
      <c r="BB103" s="34">
        <v>-144.30000000000001</v>
      </c>
      <c r="BC103" s="34">
        <v>-244.6</v>
      </c>
      <c r="BD103" s="34">
        <v>-344.9</v>
      </c>
      <c r="BE103" s="34">
        <v>-445.2</v>
      </c>
      <c r="BF103" s="34">
        <v>-545.5</v>
      </c>
      <c r="BG103" s="34">
        <v>-645.79999999999995</v>
      </c>
      <c r="BH103" s="34">
        <v>-746.1</v>
      </c>
      <c r="BI103" s="34">
        <v>-846.4</v>
      </c>
      <c r="BJ103" s="34">
        <v>-946.7</v>
      </c>
      <c r="BK103" s="34">
        <v>-1047</v>
      </c>
      <c r="BL103" s="34">
        <v>-1147.3</v>
      </c>
      <c r="BM103" s="34">
        <f t="shared" si="37"/>
        <v>-7147.8</v>
      </c>
      <c r="BN103" s="34">
        <f t="shared" si="38"/>
        <v>-1100</v>
      </c>
      <c r="BO103" s="34">
        <f t="shared" si="41"/>
        <v>-1000</v>
      </c>
      <c r="BP103" s="34">
        <f t="shared" si="42"/>
        <v>-900</v>
      </c>
      <c r="BQ103" s="34">
        <f t="shared" si="43"/>
        <v>-800</v>
      </c>
      <c r="BR103" s="34">
        <f t="shared" si="44"/>
        <v>-700</v>
      </c>
      <c r="BS103" s="34">
        <f t="shared" si="45"/>
        <v>-600</v>
      </c>
      <c r="BT103" s="34">
        <f t="shared" si="46"/>
        <v>-500</v>
      </c>
      <c r="BU103" s="34">
        <f t="shared" si="47"/>
        <v>-400</v>
      </c>
      <c r="BV103" s="34">
        <f t="shared" si="48"/>
        <v>-300</v>
      </c>
      <c r="BW103" s="34">
        <f t="shared" si="49"/>
        <v>-300</v>
      </c>
      <c r="BX103" s="34">
        <f t="shared" si="50"/>
        <v>-200</v>
      </c>
      <c r="BY103" s="34">
        <f t="shared" si="51"/>
        <v>-100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  <c r="BA104" s="34">
        <v>-2224</v>
      </c>
      <c r="BB104" s="34">
        <v>-2385.3000000000002</v>
      </c>
      <c r="BC104" s="34">
        <v>-2546.6</v>
      </c>
      <c r="BD104" s="34">
        <v>-2707.9</v>
      </c>
      <c r="BE104" s="34">
        <v>-2869.2</v>
      </c>
      <c r="BF104" s="34">
        <v>-3030.5</v>
      </c>
      <c r="BG104" s="34">
        <v>-3191.8</v>
      </c>
      <c r="BH104" s="34">
        <v>-3353.1</v>
      </c>
      <c r="BI104" s="34">
        <v>-3514.4</v>
      </c>
      <c r="BJ104" s="34">
        <v>-3675.7</v>
      </c>
      <c r="BK104" s="34">
        <v>-3837</v>
      </c>
      <c r="BL104" s="34">
        <v>-3998.3</v>
      </c>
      <c r="BM104" s="34">
        <f t="shared" si="37"/>
        <v>-37333.800000000003</v>
      </c>
      <c r="BN104" s="34">
        <f t="shared" si="38"/>
        <v>-800</v>
      </c>
      <c r="BO104" s="34">
        <f t="shared" si="41"/>
        <v>-1200</v>
      </c>
      <c r="BP104" s="34">
        <f t="shared" si="42"/>
        <v>-1600</v>
      </c>
      <c r="BQ104" s="34">
        <f t="shared" si="43"/>
        <v>-2000</v>
      </c>
      <c r="BR104" s="34">
        <f t="shared" si="44"/>
        <v>-2500</v>
      </c>
      <c r="BS104" s="34">
        <f t="shared" si="45"/>
        <v>-2900</v>
      </c>
      <c r="BT104" s="34">
        <f t="shared" si="46"/>
        <v>-3300</v>
      </c>
      <c r="BU104" s="34">
        <f t="shared" si="47"/>
        <v>-3800</v>
      </c>
      <c r="BV104" s="34">
        <f t="shared" si="48"/>
        <v>-4200</v>
      </c>
      <c r="BW104" s="34">
        <f t="shared" si="49"/>
        <v>-4600</v>
      </c>
      <c r="BX104" s="34">
        <f t="shared" si="50"/>
        <v>-5000</v>
      </c>
      <c r="BY104" s="34">
        <f t="shared" si="51"/>
        <v>-5500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  <c r="BA105" s="34">
        <v>-2580.5</v>
      </c>
      <c r="BB105" s="34">
        <v>-2631.1</v>
      </c>
      <c r="BC105" s="34">
        <v>-2681.7</v>
      </c>
      <c r="BD105" s="34">
        <v>-2732.3</v>
      </c>
      <c r="BE105" s="34">
        <v>-2782.9</v>
      </c>
      <c r="BF105" s="34">
        <v>-2833.5</v>
      </c>
      <c r="BG105" s="34">
        <v>-2884.1</v>
      </c>
      <c r="BH105" s="34">
        <v>-2934.7</v>
      </c>
      <c r="BI105" s="34">
        <v>-2985.3</v>
      </c>
      <c r="BJ105" s="34">
        <v>-3035.9</v>
      </c>
      <c r="BK105" s="34">
        <v>-3086.5</v>
      </c>
      <c r="BL105" s="34">
        <v>-3137.1</v>
      </c>
      <c r="BM105" s="34">
        <f t="shared" si="37"/>
        <v>-34305.599999999999</v>
      </c>
      <c r="BN105" s="34">
        <f t="shared" si="38"/>
        <v>-2500</v>
      </c>
      <c r="BO105" s="34">
        <f t="shared" si="41"/>
        <v>-2600</v>
      </c>
      <c r="BP105" s="34">
        <f t="shared" si="42"/>
        <v>-2600</v>
      </c>
      <c r="BQ105" s="34">
        <f t="shared" si="43"/>
        <v>-2700</v>
      </c>
      <c r="BR105" s="34">
        <f t="shared" si="44"/>
        <v>-2800</v>
      </c>
      <c r="BS105" s="34">
        <f t="shared" si="45"/>
        <v>-2800</v>
      </c>
      <c r="BT105" s="34">
        <f t="shared" si="46"/>
        <v>-2900</v>
      </c>
      <c r="BU105" s="34">
        <f t="shared" si="47"/>
        <v>-3000</v>
      </c>
      <c r="BV105" s="34">
        <f t="shared" si="48"/>
        <v>-3000</v>
      </c>
      <c r="BW105" s="34">
        <f t="shared" si="49"/>
        <v>-3100</v>
      </c>
      <c r="BX105" s="34">
        <f t="shared" si="50"/>
        <v>-3100</v>
      </c>
      <c r="BY105" s="34">
        <f t="shared" si="51"/>
        <v>-3200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  <c r="BA106" s="34">
        <v>21646</v>
      </c>
      <c r="BB106" s="34">
        <v>21806</v>
      </c>
      <c r="BC106" s="34">
        <v>21966</v>
      </c>
      <c r="BD106" s="34">
        <v>22126</v>
      </c>
      <c r="BE106" s="34">
        <v>22286</v>
      </c>
      <c r="BF106" s="34">
        <v>22446</v>
      </c>
      <c r="BG106" s="34">
        <v>22606</v>
      </c>
      <c r="BH106" s="34">
        <v>22766</v>
      </c>
      <c r="BI106" s="34">
        <v>22926</v>
      </c>
      <c r="BJ106" s="34">
        <v>23086</v>
      </c>
      <c r="BK106" s="34">
        <v>23246</v>
      </c>
      <c r="BL106" s="34">
        <v>23406</v>
      </c>
      <c r="BM106" s="34">
        <f t="shared" si="37"/>
        <v>270312</v>
      </c>
      <c r="BN106" s="34">
        <f t="shared" si="38"/>
        <v>21600</v>
      </c>
      <c r="BO106" s="34">
        <f t="shared" si="41"/>
        <v>21700</v>
      </c>
      <c r="BP106" s="34">
        <f t="shared" si="42"/>
        <v>21900</v>
      </c>
      <c r="BQ106" s="34">
        <f t="shared" si="43"/>
        <v>22100</v>
      </c>
      <c r="BR106" s="34">
        <f t="shared" si="44"/>
        <v>22300</v>
      </c>
      <c r="BS106" s="34">
        <f t="shared" si="45"/>
        <v>22400</v>
      </c>
      <c r="BT106" s="34">
        <f t="shared" si="46"/>
        <v>22600</v>
      </c>
      <c r="BU106" s="34">
        <f t="shared" si="47"/>
        <v>22800</v>
      </c>
      <c r="BV106" s="34">
        <f t="shared" si="48"/>
        <v>23000</v>
      </c>
      <c r="BW106" s="34">
        <f t="shared" si="49"/>
        <v>23100</v>
      </c>
      <c r="BX106" s="34">
        <f t="shared" si="50"/>
        <v>23300</v>
      </c>
      <c r="BY106" s="34">
        <f t="shared" si="51"/>
        <v>23500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  <c r="BA107" s="34">
        <v>10128.5</v>
      </c>
      <c r="BB107" s="34">
        <v>10168.1</v>
      </c>
      <c r="BC107" s="34">
        <v>10207.700000000001</v>
      </c>
      <c r="BD107" s="34">
        <v>10247.299999999999</v>
      </c>
      <c r="BE107" s="34">
        <v>10286.9</v>
      </c>
      <c r="BF107" s="34">
        <v>10326.5</v>
      </c>
      <c r="BG107" s="34">
        <v>10366.1</v>
      </c>
      <c r="BH107" s="34">
        <v>10405.700000000001</v>
      </c>
      <c r="BI107" s="34">
        <v>10445.299999999999</v>
      </c>
      <c r="BJ107" s="34">
        <v>10484.9</v>
      </c>
      <c r="BK107" s="34">
        <v>10524.5</v>
      </c>
      <c r="BL107" s="34">
        <v>10564.1</v>
      </c>
      <c r="BM107" s="34">
        <f t="shared" si="37"/>
        <v>124155.6</v>
      </c>
      <c r="BN107" s="34">
        <f t="shared" si="38"/>
        <v>10100</v>
      </c>
      <c r="BO107" s="34">
        <f t="shared" si="41"/>
        <v>10200</v>
      </c>
      <c r="BP107" s="34">
        <f t="shared" si="42"/>
        <v>10200</v>
      </c>
      <c r="BQ107" s="34">
        <f t="shared" si="43"/>
        <v>10200</v>
      </c>
      <c r="BR107" s="34">
        <f t="shared" si="44"/>
        <v>10300</v>
      </c>
      <c r="BS107" s="34">
        <f t="shared" si="45"/>
        <v>10300</v>
      </c>
      <c r="BT107" s="34">
        <f t="shared" si="46"/>
        <v>10400</v>
      </c>
      <c r="BU107" s="34">
        <f t="shared" si="47"/>
        <v>10400</v>
      </c>
      <c r="BV107" s="34">
        <f t="shared" si="48"/>
        <v>10400</v>
      </c>
      <c r="BW107" s="34">
        <f t="shared" si="49"/>
        <v>10500</v>
      </c>
      <c r="BX107" s="34">
        <f t="shared" si="50"/>
        <v>10500</v>
      </c>
      <c r="BY107" s="34">
        <f t="shared" si="51"/>
        <v>10600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  <c r="BA108" s="34">
        <v>17659</v>
      </c>
      <c r="BB108" s="34">
        <v>18061</v>
      </c>
      <c r="BC108" s="34">
        <v>18463</v>
      </c>
      <c r="BD108" s="34">
        <v>18865</v>
      </c>
      <c r="BE108" s="34">
        <v>19267</v>
      </c>
      <c r="BF108" s="34">
        <v>19669</v>
      </c>
      <c r="BG108" s="34">
        <v>20071</v>
      </c>
      <c r="BH108" s="34">
        <v>20473</v>
      </c>
      <c r="BI108" s="34">
        <v>20875</v>
      </c>
      <c r="BJ108" s="34">
        <v>21277</v>
      </c>
      <c r="BK108" s="34">
        <v>21679</v>
      </c>
      <c r="BL108" s="34">
        <v>22081</v>
      </c>
      <c r="BM108" s="34">
        <f t="shared" si="37"/>
        <v>238440</v>
      </c>
      <c r="BN108" s="34">
        <f t="shared" si="38"/>
        <v>16900</v>
      </c>
      <c r="BO108" s="34">
        <f t="shared" si="41"/>
        <v>17500</v>
      </c>
      <c r="BP108" s="34">
        <f t="shared" si="42"/>
        <v>18000</v>
      </c>
      <c r="BQ108" s="34">
        <f t="shared" si="43"/>
        <v>18500</v>
      </c>
      <c r="BR108" s="34">
        <f t="shared" si="44"/>
        <v>19100</v>
      </c>
      <c r="BS108" s="34">
        <f t="shared" si="45"/>
        <v>19600</v>
      </c>
      <c r="BT108" s="34">
        <f t="shared" si="46"/>
        <v>20100</v>
      </c>
      <c r="BU108" s="34">
        <f t="shared" si="47"/>
        <v>20700</v>
      </c>
      <c r="BV108" s="34">
        <f t="shared" si="48"/>
        <v>21200</v>
      </c>
      <c r="BW108" s="34">
        <f t="shared" si="49"/>
        <v>21700</v>
      </c>
      <c r="BX108" s="34">
        <f t="shared" si="50"/>
        <v>22300</v>
      </c>
      <c r="BY108" s="34">
        <f t="shared" si="51"/>
        <v>22800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  <c r="BA109" s="34">
        <v>4705</v>
      </c>
      <c r="BB109" s="34">
        <v>4790.3</v>
      </c>
      <c r="BC109" s="34">
        <v>4875.6000000000004</v>
      </c>
      <c r="BD109" s="34">
        <v>4960.8999999999996</v>
      </c>
      <c r="BE109" s="34">
        <v>5046.2</v>
      </c>
      <c r="BF109" s="34">
        <v>5131.5</v>
      </c>
      <c r="BG109" s="34">
        <v>5216.8</v>
      </c>
      <c r="BH109" s="34">
        <v>5302.1</v>
      </c>
      <c r="BI109" s="34">
        <v>5387.4</v>
      </c>
      <c r="BJ109" s="34">
        <v>5472.7</v>
      </c>
      <c r="BK109" s="34">
        <v>5558</v>
      </c>
      <c r="BL109" s="34">
        <v>5643.3</v>
      </c>
      <c r="BM109" s="34">
        <f t="shared" si="37"/>
        <v>62089.8</v>
      </c>
      <c r="BN109" s="34">
        <f t="shared" si="38"/>
        <v>4600</v>
      </c>
      <c r="BO109" s="34">
        <f t="shared" si="41"/>
        <v>4700</v>
      </c>
      <c r="BP109" s="34">
        <f t="shared" si="42"/>
        <v>4800</v>
      </c>
      <c r="BQ109" s="34">
        <f t="shared" si="43"/>
        <v>4900</v>
      </c>
      <c r="BR109" s="34">
        <f t="shared" si="44"/>
        <v>5000</v>
      </c>
      <c r="BS109" s="34">
        <f t="shared" si="45"/>
        <v>5100</v>
      </c>
      <c r="BT109" s="34">
        <f t="shared" si="46"/>
        <v>5200</v>
      </c>
      <c r="BU109" s="34">
        <f t="shared" si="47"/>
        <v>5300</v>
      </c>
      <c r="BV109" s="34">
        <f t="shared" si="48"/>
        <v>5400</v>
      </c>
      <c r="BW109" s="34">
        <f t="shared" si="49"/>
        <v>5500</v>
      </c>
      <c r="BX109" s="34">
        <f t="shared" si="50"/>
        <v>5700</v>
      </c>
      <c r="BY109" s="34">
        <f t="shared" si="51"/>
        <v>5800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  <c r="BA110" s="34">
        <v>1449.5</v>
      </c>
      <c r="BB110" s="34">
        <v>1397.9</v>
      </c>
      <c r="BC110" s="34">
        <v>1346.3</v>
      </c>
      <c r="BD110" s="34">
        <v>1294.7</v>
      </c>
      <c r="BE110" s="34">
        <v>1243.0999999999999</v>
      </c>
      <c r="BF110" s="34">
        <v>1191.5</v>
      </c>
      <c r="BG110" s="34">
        <v>1139.9000000000001</v>
      </c>
      <c r="BH110" s="34">
        <v>1088.3</v>
      </c>
      <c r="BI110" s="34">
        <v>1036.7</v>
      </c>
      <c r="BJ110" s="34">
        <v>985.1</v>
      </c>
      <c r="BK110" s="34">
        <v>933.5</v>
      </c>
      <c r="BL110" s="34">
        <v>881.9</v>
      </c>
      <c r="BM110" s="34">
        <f t="shared" si="37"/>
        <v>13988.4</v>
      </c>
      <c r="BN110" s="34">
        <f t="shared" si="38"/>
        <v>1400</v>
      </c>
      <c r="BO110" s="34">
        <f t="shared" si="41"/>
        <v>1300</v>
      </c>
      <c r="BP110" s="34">
        <f t="shared" si="42"/>
        <v>1300</v>
      </c>
      <c r="BQ110" s="34">
        <f t="shared" si="43"/>
        <v>1200</v>
      </c>
      <c r="BR110" s="34">
        <f t="shared" si="44"/>
        <v>1200</v>
      </c>
      <c r="BS110" s="34">
        <f t="shared" si="45"/>
        <v>1200</v>
      </c>
      <c r="BT110" s="34">
        <f t="shared" si="46"/>
        <v>1100</v>
      </c>
      <c r="BU110" s="34">
        <f t="shared" si="47"/>
        <v>1100</v>
      </c>
      <c r="BV110" s="34">
        <f t="shared" si="48"/>
        <v>1100</v>
      </c>
      <c r="BW110" s="34">
        <f t="shared" si="49"/>
        <v>1000</v>
      </c>
      <c r="BX110" s="34">
        <f t="shared" si="50"/>
        <v>1000</v>
      </c>
      <c r="BY110" s="34">
        <f t="shared" si="51"/>
        <v>1000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  <c r="BA111" s="34">
        <v>12683</v>
      </c>
      <c r="BB111" s="34">
        <v>12759</v>
      </c>
      <c r="BC111" s="34">
        <v>12835</v>
      </c>
      <c r="BD111" s="34">
        <v>12911</v>
      </c>
      <c r="BE111" s="34">
        <v>12987</v>
      </c>
      <c r="BF111" s="34">
        <v>13063</v>
      </c>
      <c r="BG111" s="34">
        <v>13139</v>
      </c>
      <c r="BH111" s="34">
        <v>13215</v>
      </c>
      <c r="BI111" s="34">
        <v>13291</v>
      </c>
      <c r="BJ111" s="34">
        <v>13367</v>
      </c>
      <c r="BK111" s="34">
        <v>13443</v>
      </c>
      <c r="BL111" s="34">
        <v>13519</v>
      </c>
      <c r="BM111" s="34">
        <f t="shared" si="37"/>
        <v>157212</v>
      </c>
      <c r="BN111" s="34">
        <f t="shared" si="38"/>
        <v>12700</v>
      </c>
      <c r="BO111" s="34">
        <f t="shared" si="41"/>
        <v>12700</v>
      </c>
      <c r="BP111" s="34">
        <f t="shared" si="42"/>
        <v>12800</v>
      </c>
      <c r="BQ111" s="34">
        <f t="shared" si="43"/>
        <v>12900</v>
      </c>
      <c r="BR111" s="34">
        <f t="shared" si="44"/>
        <v>13000</v>
      </c>
      <c r="BS111" s="34">
        <f t="shared" si="45"/>
        <v>13100</v>
      </c>
      <c r="BT111" s="34">
        <f t="shared" si="46"/>
        <v>13100</v>
      </c>
      <c r="BU111" s="34">
        <f t="shared" si="47"/>
        <v>13200</v>
      </c>
      <c r="BV111" s="34">
        <f t="shared" si="48"/>
        <v>13300</v>
      </c>
      <c r="BW111" s="34">
        <f t="shared" si="49"/>
        <v>13400</v>
      </c>
      <c r="BX111" s="34">
        <f t="shared" si="50"/>
        <v>13500</v>
      </c>
      <c r="BY111" s="34">
        <f t="shared" si="51"/>
        <v>13600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  <c r="BA112" s="34">
        <v>12051</v>
      </c>
      <c r="BB112" s="34">
        <v>12065</v>
      </c>
      <c r="BC112" s="34">
        <v>12079</v>
      </c>
      <c r="BD112" s="34">
        <v>12093</v>
      </c>
      <c r="BE112" s="34">
        <v>12107</v>
      </c>
      <c r="BF112" s="34">
        <v>12121</v>
      </c>
      <c r="BG112" s="34">
        <v>12135</v>
      </c>
      <c r="BH112" s="34">
        <v>12149</v>
      </c>
      <c r="BI112" s="34">
        <v>12163</v>
      </c>
      <c r="BJ112" s="34">
        <v>12177</v>
      </c>
      <c r="BK112" s="34">
        <v>12191</v>
      </c>
      <c r="BL112" s="34">
        <v>12205</v>
      </c>
      <c r="BM112" s="34">
        <f t="shared" si="37"/>
        <v>145536</v>
      </c>
      <c r="BN112" s="34">
        <f t="shared" si="38"/>
        <v>12000</v>
      </c>
      <c r="BO112" s="34">
        <f t="shared" si="41"/>
        <v>12100</v>
      </c>
      <c r="BP112" s="34">
        <f t="shared" si="42"/>
        <v>12100</v>
      </c>
      <c r="BQ112" s="34">
        <f t="shared" si="43"/>
        <v>12100</v>
      </c>
      <c r="BR112" s="34">
        <f t="shared" si="44"/>
        <v>12100</v>
      </c>
      <c r="BS112" s="34">
        <f t="shared" si="45"/>
        <v>12100</v>
      </c>
      <c r="BT112" s="34">
        <f t="shared" si="46"/>
        <v>12100</v>
      </c>
      <c r="BU112" s="34">
        <f t="shared" si="47"/>
        <v>12100</v>
      </c>
      <c r="BV112" s="34">
        <f t="shared" si="48"/>
        <v>12200</v>
      </c>
      <c r="BW112" s="34">
        <f t="shared" si="49"/>
        <v>12200</v>
      </c>
      <c r="BX112" s="34">
        <f t="shared" si="50"/>
        <v>12200</v>
      </c>
      <c r="BY112" s="34">
        <f t="shared" si="51"/>
        <v>12200</v>
      </c>
    </row>
    <row r="113" spans="1:77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  <c r="BA113" s="34">
        <v>7125</v>
      </c>
      <c r="BB113" s="34">
        <v>7043</v>
      </c>
      <c r="BC113" s="34">
        <v>6961</v>
      </c>
      <c r="BD113" s="34">
        <v>6879</v>
      </c>
      <c r="BE113" s="34">
        <v>6797</v>
      </c>
      <c r="BF113" s="34">
        <v>6715</v>
      </c>
      <c r="BG113" s="34">
        <v>6633</v>
      </c>
      <c r="BH113" s="34">
        <v>6551</v>
      </c>
      <c r="BI113" s="34">
        <v>6469</v>
      </c>
      <c r="BJ113" s="34">
        <v>6387</v>
      </c>
      <c r="BK113" s="34">
        <v>6305</v>
      </c>
      <c r="BL113" s="34">
        <v>6223</v>
      </c>
      <c r="BM113" s="34">
        <f t="shared" si="37"/>
        <v>80088</v>
      </c>
      <c r="BN113" s="34">
        <f t="shared" si="38"/>
        <v>7100</v>
      </c>
      <c r="BO113" s="34">
        <f t="shared" si="41"/>
        <v>7000</v>
      </c>
      <c r="BP113" s="34">
        <f t="shared" si="42"/>
        <v>6900</v>
      </c>
      <c r="BQ113" s="34">
        <f t="shared" si="43"/>
        <v>6900</v>
      </c>
      <c r="BR113" s="34">
        <f t="shared" si="44"/>
        <v>6800</v>
      </c>
      <c r="BS113" s="34">
        <f t="shared" si="45"/>
        <v>6700</v>
      </c>
      <c r="BT113" s="34">
        <f t="shared" si="46"/>
        <v>6600</v>
      </c>
      <c r="BU113" s="34">
        <f t="shared" si="47"/>
        <v>6600</v>
      </c>
      <c r="BV113" s="34">
        <f t="shared" si="48"/>
        <v>6500</v>
      </c>
      <c r="BW113" s="34">
        <f t="shared" si="49"/>
        <v>6400</v>
      </c>
      <c r="BX113" s="34">
        <f t="shared" si="50"/>
        <v>6400</v>
      </c>
      <c r="BY113" s="34">
        <f t="shared" si="51"/>
        <v>6300</v>
      </c>
    </row>
    <row r="114" spans="1:77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  <c r="BA114" s="34">
        <v>-8025.5</v>
      </c>
      <c r="BB114" s="34">
        <v>-8325.9</v>
      </c>
      <c r="BC114" s="34">
        <v>-8626.2999999999993</v>
      </c>
      <c r="BD114" s="34">
        <v>-8926.7000000000007</v>
      </c>
      <c r="BE114" s="34">
        <v>-9227.1</v>
      </c>
      <c r="BF114" s="34">
        <v>-9527.5</v>
      </c>
      <c r="BG114" s="34">
        <v>-9827.9</v>
      </c>
      <c r="BH114" s="34">
        <v>-10128.299999999999</v>
      </c>
      <c r="BI114" s="34">
        <v>-10428.700000000001</v>
      </c>
      <c r="BJ114" s="34">
        <v>-10729.1</v>
      </c>
      <c r="BK114" s="34">
        <v>-11029.5</v>
      </c>
      <c r="BL114" s="34">
        <v>-11329.9</v>
      </c>
      <c r="BM114" s="34">
        <f t="shared" si="37"/>
        <v>-116132.4</v>
      </c>
      <c r="BN114" s="34">
        <f t="shared" si="38"/>
        <v>-7000</v>
      </c>
      <c r="BO114" s="34">
        <f t="shared" si="41"/>
        <v>-7500</v>
      </c>
      <c r="BP114" s="34">
        <f t="shared" si="42"/>
        <v>-8000</v>
      </c>
      <c r="BQ114" s="34">
        <f t="shared" si="43"/>
        <v>-8500</v>
      </c>
      <c r="BR114" s="34">
        <f t="shared" si="44"/>
        <v>-9000</v>
      </c>
      <c r="BS114" s="34">
        <f t="shared" si="45"/>
        <v>-9400</v>
      </c>
      <c r="BT114" s="34">
        <f t="shared" si="46"/>
        <v>-9900</v>
      </c>
      <c r="BU114" s="34">
        <f t="shared" si="47"/>
        <v>-10400</v>
      </c>
      <c r="BV114" s="34">
        <f t="shared" si="48"/>
        <v>-10900</v>
      </c>
      <c r="BW114" s="34">
        <f t="shared" si="49"/>
        <v>-11400</v>
      </c>
      <c r="BX114" s="34">
        <f t="shared" si="50"/>
        <v>-11800</v>
      </c>
      <c r="BY114" s="34">
        <f t="shared" si="51"/>
        <v>-12300</v>
      </c>
    </row>
    <row r="115" spans="1:77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  <c r="BA115" s="34">
        <v>11338.5</v>
      </c>
      <c r="BB115" s="34">
        <v>11539.8</v>
      </c>
      <c r="BC115" s="34">
        <v>11741.1</v>
      </c>
      <c r="BD115" s="34">
        <v>11942.4</v>
      </c>
      <c r="BE115" s="34">
        <v>12143.7</v>
      </c>
      <c r="BF115" s="34">
        <v>12345</v>
      </c>
      <c r="BG115" s="34">
        <v>12546.3</v>
      </c>
      <c r="BH115" s="34">
        <v>12747.6</v>
      </c>
      <c r="BI115" s="34">
        <v>12948.9</v>
      </c>
      <c r="BJ115" s="34">
        <v>13150.2</v>
      </c>
      <c r="BK115" s="34">
        <v>13351.5</v>
      </c>
      <c r="BL115" s="34">
        <v>13552.8</v>
      </c>
      <c r="BM115" s="34">
        <f t="shared" si="37"/>
        <v>149347.79999999999</v>
      </c>
      <c r="BN115" s="34">
        <f t="shared" si="38"/>
        <v>11100</v>
      </c>
      <c r="BO115" s="34">
        <f t="shared" si="41"/>
        <v>11300</v>
      </c>
      <c r="BP115" s="34">
        <f t="shared" si="42"/>
        <v>11600</v>
      </c>
      <c r="BQ115" s="34">
        <f t="shared" si="43"/>
        <v>11800</v>
      </c>
      <c r="BR115" s="34">
        <f t="shared" si="44"/>
        <v>12100</v>
      </c>
      <c r="BS115" s="34">
        <f t="shared" si="45"/>
        <v>12300</v>
      </c>
      <c r="BT115" s="34">
        <f t="shared" si="46"/>
        <v>12600</v>
      </c>
      <c r="BU115" s="34">
        <f t="shared" si="47"/>
        <v>12800</v>
      </c>
      <c r="BV115" s="34">
        <f t="shared" si="48"/>
        <v>13100</v>
      </c>
      <c r="BW115" s="34">
        <f t="shared" si="49"/>
        <v>13300</v>
      </c>
      <c r="BX115" s="34">
        <f t="shared" si="50"/>
        <v>13600</v>
      </c>
      <c r="BY115" s="34">
        <f t="shared" si="51"/>
        <v>13800</v>
      </c>
    </row>
    <row r="116" spans="1:77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  <c r="BA116" s="34">
        <v>18652.5</v>
      </c>
      <c r="BB116" s="34">
        <v>18805.2</v>
      </c>
      <c r="BC116" s="34">
        <v>18957.900000000001</v>
      </c>
      <c r="BD116" s="34">
        <v>19110.599999999999</v>
      </c>
      <c r="BE116" s="34">
        <v>19263.3</v>
      </c>
      <c r="BF116" s="34">
        <v>19416</v>
      </c>
      <c r="BG116" s="34">
        <v>19568.7</v>
      </c>
      <c r="BH116" s="34">
        <v>19721.400000000001</v>
      </c>
      <c r="BI116" s="34">
        <v>19874.099999999999</v>
      </c>
      <c r="BJ116" s="34">
        <v>20026.8</v>
      </c>
      <c r="BK116" s="34">
        <v>20179.5</v>
      </c>
      <c r="BL116" s="34">
        <v>20332.2</v>
      </c>
      <c r="BM116" s="34">
        <f t="shared" si="37"/>
        <v>233908.2</v>
      </c>
      <c r="BN116" s="34">
        <f t="shared" si="38"/>
        <v>18600</v>
      </c>
      <c r="BO116" s="34">
        <f t="shared" si="41"/>
        <v>18700</v>
      </c>
      <c r="BP116" s="34">
        <f t="shared" si="42"/>
        <v>18900</v>
      </c>
      <c r="BQ116" s="34">
        <f t="shared" si="43"/>
        <v>19100</v>
      </c>
      <c r="BR116" s="34">
        <f t="shared" si="44"/>
        <v>19200</v>
      </c>
      <c r="BS116" s="34">
        <f t="shared" si="45"/>
        <v>19400</v>
      </c>
      <c r="BT116" s="34">
        <f t="shared" si="46"/>
        <v>19600</v>
      </c>
      <c r="BU116" s="34">
        <f t="shared" si="47"/>
        <v>19700</v>
      </c>
      <c r="BV116" s="34">
        <f t="shared" si="48"/>
        <v>19900</v>
      </c>
      <c r="BW116" s="34">
        <f t="shared" si="49"/>
        <v>20100</v>
      </c>
      <c r="BX116" s="34">
        <f t="shared" si="50"/>
        <v>20300</v>
      </c>
      <c r="BY116" s="34">
        <f t="shared" si="51"/>
        <v>20400</v>
      </c>
    </row>
    <row r="117" spans="1:77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  <c r="BA117" s="34">
        <v>-8941</v>
      </c>
      <c r="BB117" s="34">
        <v>-9230.2999999999993</v>
      </c>
      <c r="BC117" s="34">
        <v>-9519.6</v>
      </c>
      <c r="BD117" s="34">
        <v>-9808.9</v>
      </c>
      <c r="BE117" s="34">
        <v>-10098.200000000001</v>
      </c>
      <c r="BF117" s="34">
        <v>-10387.5</v>
      </c>
      <c r="BG117" s="34">
        <v>-10676.8</v>
      </c>
      <c r="BH117" s="34">
        <v>-10966.1</v>
      </c>
      <c r="BI117" s="34">
        <v>-11255.4</v>
      </c>
      <c r="BJ117" s="34">
        <v>-11544.7</v>
      </c>
      <c r="BK117" s="34">
        <v>-11834</v>
      </c>
      <c r="BL117" s="34">
        <v>-12123.3</v>
      </c>
      <c r="BM117" s="34">
        <f t="shared" si="37"/>
        <v>-126385.8</v>
      </c>
      <c r="BN117" s="34">
        <f t="shared" si="38"/>
        <v>-8200</v>
      </c>
      <c r="BO117" s="34">
        <f t="shared" si="41"/>
        <v>-8600</v>
      </c>
      <c r="BP117" s="34">
        <f t="shared" si="42"/>
        <v>-9000</v>
      </c>
      <c r="BQ117" s="34">
        <f t="shared" si="43"/>
        <v>-9500</v>
      </c>
      <c r="BR117" s="34">
        <f t="shared" si="44"/>
        <v>-9900</v>
      </c>
      <c r="BS117" s="34">
        <f t="shared" si="45"/>
        <v>-10300</v>
      </c>
      <c r="BT117" s="34">
        <f t="shared" si="46"/>
        <v>-10700</v>
      </c>
      <c r="BU117" s="34">
        <f t="shared" si="47"/>
        <v>-11200</v>
      </c>
      <c r="BV117" s="34">
        <f t="shared" si="48"/>
        <v>-11600</v>
      </c>
      <c r="BW117" s="34">
        <f t="shared" si="49"/>
        <v>-12000</v>
      </c>
      <c r="BX117" s="34">
        <f t="shared" si="50"/>
        <v>-12500</v>
      </c>
      <c r="BY117" s="34">
        <f t="shared" si="51"/>
        <v>-12900</v>
      </c>
    </row>
    <row r="118" spans="1:77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  <c r="BA118" s="34">
        <v>3260</v>
      </c>
      <c r="BB118" s="34">
        <v>3103</v>
      </c>
      <c r="BC118" s="34">
        <v>2946</v>
      </c>
      <c r="BD118" s="34">
        <v>2789</v>
      </c>
      <c r="BE118" s="34">
        <v>2632</v>
      </c>
      <c r="BF118" s="34">
        <v>2475</v>
      </c>
      <c r="BG118" s="34">
        <v>2318</v>
      </c>
      <c r="BH118" s="34">
        <v>2161</v>
      </c>
      <c r="BI118" s="34">
        <v>2004</v>
      </c>
      <c r="BJ118" s="34">
        <v>1847</v>
      </c>
      <c r="BK118" s="34">
        <v>1690</v>
      </c>
      <c r="BL118" s="34">
        <v>1533</v>
      </c>
      <c r="BM118" s="34">
        <f t="shared" si="37"/>
        <v>28758</v>
      </c>
      <c r="BN118" s="34">
        <f t="shared" si="38"/>
        <v>2900</v>
      </c>
      <c r="BO118" s="34">
        <f t="shared" si="41"/>
        <v>2800</v>
      </c>
      <c r="BP118" s="34">
        <f t="shared" si="42"/>
        <v>2700</v>
      </c>
      <c r="BQ118" s="34">
        <f t="shared" si="43"/>
        <v>2600</v>
      </c>
      <c r="BR118" s="34">
        <f t="shared" si="44"/>
        <v>2500</v>
      </c>
      <c r="BS118" s="34">
        <f t="shared" si="45"/>
        <v>2400</v>
      </c>
      <c r="BT118" s="34">
        <f t="shared" si="46"/>
        <v>2400</v>
      </c>
      <c r="BU118" s="34">
        <f t="shared" si="47"/>
        <v>2300</v>
      </c>
      <c r="BV118" s="34">
        <f t="shared" si="48"/>
        <v>2200</v>
      </c>
      <c r="BW118" s="34">
        <f t="shared" si="49"/>
        <v>2100</v>
      </c>
      <c r="BX118" s="34">
        <f t="shared" si="50"/>
        <v>2000</v>
      </c>
      <c r="BY118" s="34">
        <f t="shared" si="51"/>
        <v>1900</v>
      </c>
    </row>
    <row r="119" spans="1:77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  <c r="BA119" s="34">
        <v>-401.5</v>
      </c>
      <c r="BB119" s="34">
        <v>-461.1</v>
      </c>
      <c r="BC119" s="34">
        <v>-520.70000000000005</v>
      </c>
      <c r="BD119" s="34">
        <v>-580.29999999999995</v>
      </c>
      <c r="BE119" s="34">
        <v>-639.9</v>
      </c>
      <c r="BF119" s="34">
        <v>-699.5</v>
      </c>
      <c r="BG119" s="34">
        <v>-759.1</v>
      </c>
      <c r="BH119" s="34">
        <v>-818.7</v>
      </c>
      <c r="BI119" s="34">
        <v>-878.3</v>
      </c>
      <c r="BJ119" s="34">
        <v>-937.9</v>
      </c>
      <c r="BK119" s="34">
        <v>-997.5</v>
      </c>
      <c r="BL119" s="34">
        <v>-1057.0999999999999</v>
      </c>
      <c r="BM119" s="34">
        <f t="shared" si="37"/>
        <v>-8751.6</v>
      </c>
      <c r="BN119" s="34">
        <f t="shared" si="38"/>
        <v>16400</v>
      </c>
      <c r="BO119" s="34">
        <f t="shared" si="41"/>
        <v>13200</v>
      </c>
      <c r="BP119" s="34">
        <f t="shared" si="42"/>
        <v>10200</v>
      </c>
      <c r="BQ119" s="34">
        <f t="shared" si="43"/>
        <v>7000</v>
      </c>
      <c r="BR119" s="34">
        <f t="shared" si="44"/>
        <v>3900</v>
      </c>
      <c r="BS119" s="34">
        <f t="shared" si="45"/>
        <v>800</v>
      </c>
      <c r="BT119" s="34">
        <f t="shared" si="46"/>
        <v>-2300</v>
      </c>
      <c r="BU119" s="34">
        <f t="shared" si="47"/>
        <v>-5400</v>
      </c>
      <c r="BV119" s="34">
        <f t="shared" si="48"/>
        <v>-8500</v>
      </c>
      <c r="BW119" s="34">
        <f t="shared" si="49"/>
        <v>-11600</v>
      </c>
      <c r="BX119" s="34">
        <f t="shared" si="50"/>
        <v>-14700</v>
      </c>
      <c r="BY119" s="34">
        <f t="shared" si="51"/>
        <v>-17800</v>
      </c>
    </row>
    <row r="120" spans="1:77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  <c r="BA120" s="34">
        <v>12969.5</v>
      </c>
      <c r="BB120" s="34">
        <v>13255.2</v>
      </c>
      <c r="BC120" s="34">
        <v>13540.9</v>
      </c>
      <c r="BD120" s="34">
        <v>13826.6</v>
      </c>
      <c r="BE120" s="34">
        <v>14112.3</v>
      </c>
      <c r="BF120" s="34">
        <v>14398</v>
      </c>
      <c r="BG120" s="34">
        <v>14683.7</v>
      </c>
      <c r="BH120" s="34">
        <v>14969.4</v>
      </c>
      <c r="BI120" s="34">
        <v>15255.1</v>
      </c>
      <c r="BJ120" s="34">
        <v>15540.8</v>
      </c>
      <c r="BK120" s="34">
        <v>15826.5</v>
      </c>
      <c r="BL120" s="34">
        <v>16112.2</v>
      </c>
      <c r="BM120" s="34">
        <f t="shared" si="37"/>
        <v>174490.2</v>
      </c>
      <c r="BN120" s="34">
        <f t="shared" si="38"/>
        <v>12500</v>
      </c>
      <c r="BO120" s="34">
        <f t="shared" si="41"/>
        <v>12900</v>
      </c>
      <c r="BP120" s="34">
        <f t="shared" si="42"/>
        <v>13200</v>
      </c>
      <c r="BQ120" s="34">
        <f t="shared" si="43"/>
        <v>13600</v>
      </c>
      <c r="BR120" s="34">
        <f t="shared" si="44"/>
        <v>14000</v>
      </c>
      <c r="BS120" s="34">
        <f t="shared" si="45"/>
        <v>14400</v>
      </c>
      <c r="BT120" s="34">
        <f t="shared" si="46"/>
        <v>14700</v>
      </c>
      <c r="BU120" s="34">
        <f t="shared" si="47"/>
        <v>15100</v>
      </c>
      <c r="BV120" s="34">
        <f t="shared" si="48"/>
        <v>15500</v>
      </c>
      <c r="BW120" s="34">
        <f t="shared" si="49"/>
        <v>15800</v>
      </c>
      <c r="BX120" s="34">
        <f t="shared" si="50"/>
        <v>16200</v>
      </c>
      <c r="BY120" s="34">
        <f t="shared" si="51"/>
        <v>16600</v>
      </c>
    </row>
    <row r="121" spans="1:77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  <c r="BA121" s="34">
        <v>16522</v>
      </c>
      <c r="BB121" s="34">
        <v>16599.7</v>
      </c>
      <c r="BC121" s="34">
        <v>16677.400000000001</v>
      </c>
      <c r="BD121" s="34">
        <v>16755.099999999999</v>
      </c>
      <c r="BE121" s="34">
        <v>16832.8</v>
      </c>
      <c r="BF121" s="34">
        <v>16910.5</v>
      </c>
      <c r="BG121" s="34">
        <v>16988.2</v>
      </c>
      <c r="BH121" s="34">
        <v>17065.900000000001</v>
      </c>
      <c r="BI121" s="34">
        <v>17143.599999999999</v>
      </c>
      <c r="BJ121" s="34">
        <v>17221.3</v>
      </c>
      <c r="BK121" s="34">
        <v>17299</v>
      </c>
      <c r="BL121" s="34">
        <v>17376.7</v>
      </c>
      <c r="BM121" s="34">
        <f t="shared" si="37"/>
        <v>203392.2</v>
      </c>
      <c r="BN121" s="34">
        <f t="shared" si="38"/>
        <v>16500</v>
      </c>
      <c r="BO121" s="34">
        <f t="shared" si="41"/>
        <v>16600</v>
      </c>
      <c r="BP121" s="34">
        <f t="shared" si="42"/>
        <v>16700</v>
      </c>
      <c r="BQ121" s="34">
        <f t="shared" si="43"/>
        <v>16700</v>
      </c>
      <c r="BR121" s="34">
        <f t="shared" si="44"/>
        <v>16800</v>
      </c>
      <c r="BS121" s="34">
        <f t="shared" si="45"/>
        <v>16900</v>
      </c>
      <c r="BT121" s="34">
        <f t="shared" si="46"/>
        <v>17000</v>
      </c>
      <c r="BU121" s="34">
        <f t="shared" si="47"/>
        <v>17100</v>
      </c>
      <c r="BV121" s="34">
        <f t="shared" si="48"/>
        <v>17200</v>
      </c>
      <c r="BW121" s="34">
        <f t="shared" si="49"/>
        <v>17200</v>
      </c>
      <c r="BX121" s="34">
        <f t="shared" si="50"/>
        <v>17300</v>
      </c>
      <c r="BY121" s="34">
        <f t="shared" si="51"/>
        <v>17400</v>
      </c>
    </row>
    <row r="122" spans="1:77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  <c r="BA122" s="34">
        <v>7254.5</v>
      </c>
      <c r="BB122" s="34">
        <v>7335.2</v>
      </c>
      <c r="BC122" s="34">
        <v>7415.9</v>
      </c>
      <c r="BD122" s="34">
        <v>7496.6</v>
      </c>
      <c r="BE122" s="34">
        <v>7577.3</v>
      </c>
      <c r="BF122" s="34">
        <v>7658</v>
      </c>
      <c r="BG122" s="34">
        <v>7738.7</v>
      </c>
      <c r="BH122" s="34">
        <v>7819.4</v>
      </c>
      <c r="BI122" s="34">
        <v>7900.1</v>
      </c>
      <c r="BJ122" s="34">
        <v>7980.8</v>
      </c>
      <c r="BK122" s="34">
        <v>8061.5</v>
      </c>
      <c r="BL122" s="34">
        <v>8142.2</v>
      </c>
      <c r="BM122" s="34">
        <f t="shared" si="37"/>
        <v>92380.2</v>
      </c>
      <c r="BN122" s="34">
        <f t="shared" si="38"/>
        <v>7200</v>
      </c>
      <c r="BO122" s="34">
        <f t="shared" si="41"/>
        <v>7300</v>
      </c>
      <c r="BP122" s="34">
        <f t="shared" si="42"/>
        <v>7400</v>
      </c>
      <c r="BQ122" s="34">
        <f t="shared" si="43"/>
        <v>7500</v>
      </c>
      <c r="BR122" s="34">
        <f t="shared" si="44"/>
        <v>7600</v>
      </c>
      <c r="BS122" s="34">
        <f t="shared" si="45"/>
        <v>7700</v>
      </c>
      <c r="BT122" s="34">
        <f t="shared" si="46"/>
        <v>7700</v>
      </c>
      <c r="BU122" s="34">
        <f t="shared" si="47"/>
        <v>7800</v>
      </c>
      <c r="BV122" s="34">
        <f t="shared" si="48"/>
        <v>7900</v>
      </c>
      <c r="BW122" s="34">
        <f t="shared" si="49"/>
        <v>8000</v>
      </c>
      <c r="BX122" s="34">
        <f t="shared" si="50"/>
        <v>8100</v>
      </c>
      <c r="BY122" s="34">
        <f t="shared" si="51"/>
        <v>8200</v>
      </c>
    </row>
    <row r="123" spans="1:77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  <c r="BA123" s="34">
        <v>2796</v>
      </c>
      <c r="BB123" s="34">
        <v>2849.7</v>
      </c>
      <c r="BC123" s="34">
        <v>2903.4</v>
      </c>
      <c r="BD123" s="34">
        <v>2957.1</v>
      </c>
      <c r="BE123" s="34">
        <v>3010.8</v>
      </c>
      <c r="BF123" s="34">
        <v>3064.5</v>
      </c>
      <c r="BG123" s="34">
        <v>3118.2</v>
      </c>
      <c r="BH123" s="34">
        <v>3171.9</v>
      </c>
      <c r="BI123" s="34">
        <v>3225.6</v>
      </c>
      <c r="BJ123" s="34">
        <v>3279.3</v>
      </c>
      <c r="BK123" s="34">
        <v>3333</v>
      </c>
      <c r="BL123" s="34">
        <v>3386.7</v>
      </c>
      <c r="BM123" s="34">
        <f t="shared" si="37"/>
        <v>37096.199999999997</v>
      </c>
      <c r="BN123" s="34">
        <f t="shared" si="38"/>
        <v>2700</v>
      </c>
      <c r="BO123" s="34">
        <f t="shared" si="41"/>
        <v>2800</v>
      </c>
      <c r="BP123" s="34">
        <f t="shared" si="42"/>
        <v>2900</v>
      </c>
      <c r="BQ123" s="34">
        <f t="shared" si="43"/>
        <v>2900</v>
      </c>
      <c r="BR123" s="34">
        <f t="shared" si="44"/>
        <v>3000</v>
      </c>
      <c r="BS123" s="34">
        <f t="shared" si="45"/>
        <v>3100</v>
      </c>
      <c r="BT123" s="34">
        <f t="shared" si="46"/>
        <v>3100</v>
      </c>
      <c r="BU123" s="34">
        <f t="shared" si="47"/>
        <v>3200</v>
      </c>
      <c r="BV123" s="34">
        <f t="shared" si="48"/>
        <v>3300</v>
      </c>
      <c r="BW123" s="34">
        <f t="shared" si="49"/>
        <v>3300</v>
      </c>
      <c r="BX123" s="34">
        <f t="shared" si="50"/>
        <v>3400</v>
      </c>
      <c r="BY123" s="34">
        <f t="shared" si="51"/>
        <v>3500</v>
      </c>
    </row>
    <row r="124" spans="1:77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  <c r="BA124" s="34">
        <v>8004.5</v>
      </c>
      <c r="BB124" s="34">
        <v>7951.9</v>
      </c>
      <c r="BC124" s="34">
        <v>7899.3</v>
      </c>
      <c r="BD124" s="34">
        <v>7846.7</v>
      </c>
      <c r="BE124" s="34">
        <v>7794.1</v>
      </c>
      <c r="BF124" s="34">
        <v>7741.5</v>
      </c>
      <c r="BG124" s="34">
        <v>7688.9</v>
      </c>
      <c r="BH124" s="34">
        <v>7636.3</v>
      </c>
      <c r="BI124" s="34">
        <v>7583.7</v>
      </c>
      <c r="BJ124" s="34">
        <v>7531.1</v>
      </c>
      <c r="BK124" s="34">
        <v>7478.5</v>
      </c>
      <c r="BL124" s="34">
        <v>7425.9</v>
      </c>
      <c r="BM124" s="34">
        <f t="shared" si="37"/>
        <v>92582.400000000009</v>
      </c>
      <c r="BN124" s="34">
        <f t="shared" si="38"/>
        <v>8000</v>
      </c>
      <c r="BO124" s="34">
        <f t="shared" si="41"/>
        <v>7900</v>
      </c>
      <c r="BP124" s="34">
        <f t="shared" si="42"/>
        <v>7900</v>
      </c>
      <c r="BQ124" s="34">
        <f t="shared" si="43"/>
        <v>7800</v>
      </c>
      <c r="BR124" s="34">
        <f t="shared" si="44"/>
        <v>7800</v>
      </c>
      <c r="BS124" s="34">
        <f t="shared" si="45"/>
        <v>7700</v>
      </c>
      <c r="BT124" s="34">
        <f t="shared" si="46"/>
        <v>7700</v>
      </c>
      <c r="BU124" s="34">
        <f t="shared" si="47"/>
        <v>7600</v>
      </c>
      <c r="BV124" s="34">
        <f t="shared" si="48"/>
        <v>7600</v>
      </c>
      <c r="BW124" s="34">
        <f t="shared" si="49"/>
        <v>7500</v>
      </c>
      <c r="BX124" s="34">
        <f t="shared" si="50"/>
        <v>7500</v>
      </c>
      <c r="BY124" s="34">
        <f t="shared" si="51"/>
        <v>7400</v>
      </c>
    </row>
    <row r="125" spans="1:77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  <c r="BA125" s="34">
        <v>8392.5</v>
      </c>
      <c r="BB125" s="34">
        <v>8419.1</v>
      </c>
      <c r="BC125" s="34">
        <v>8445.7000000000007</v>
      </c>
      <c r="BD125" s="34">
        <v>8472.2999999999993</v>
      </c>
      <c r="BE125" s="34">
        <v>8498.9</v>
      </c>
      <c r="BF125" s="34">
        <v>8525.5</v>
      </c>
      <c r="BG125" s="34">
        <v>8552.1</v>
      </c>
      <c r="BH125" s="34">
        <v>8578.7000000000007</v>
      </c>
      <c r="BI125" s="34">
        <v>8605.2999999999993</v>
      </c>
      <c r="BJ125" s="34">
        <v>8631.9</v>
      </c>
      <c r="BK125" s="34">
        <v>8658.5</v>
      </c>
      <c r="BL125" s="34">
        <v>8685.1</v>
      </c>
      <c r="BM125" s="34">
        <f t="shared" si="37"/>
        <v>102465.60000000001</v>
      </c>
      <c r="BN125" s="34">
        <f t="shared" si="38"/>
        <v>8400</v>
      </c>
      <c r="BO125" s="34">
        <f t="shared" si="41"/>
        <v>8400</v>
      </c>
      <c r="BP125" s="34">
        <f t="shared" si="42"/>
        <v>8400</v>
      </c>
      <c r="BQ125" s="34">
        <f t="shared" si="43"/>
        <v>8500</v>
      </c>
      <c r="BR125" s="34">
        <f t="shared" si="44"/>
        <v>8500</v>
      </c>
      <c r="BS125" s="34">
        <f t="shared" si="45"/>
        <v>8500</v>
      </c>
      <c r="BT125" s="34">
        <f t="shared" si="46"/>
        <v>8600</v>
      </c>
      <c r="BU125" s="34">
        <f t="shared" si="47"/>
        <v>8600</v>
      </c>
      <c r="BV125" s="34">
        <f t="shared" si="48"/>
        <v>8600</v>
      </c>
      <c r="BW125" s="34">
        <f t="shared" si="49"/>
        <v>8600</v>
      </c>
      <c r="BX125" s="34">
        <f t="shared" si="50"/>
        <v>8700</v>
      </c>
      <c r="BY125" s="34">
        <f t="shared" si="51"/>
        <v>8700</v>
      </c>
    </row>
    <row r="126" spans="1:77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  <c r="BA126" s="34">
        <v>7466.5</v>
      </c>
      <c r="BB126" s="34">
        <v>7415.8</v>
      </c>
      <c r="BC126" s="34">
        <v>7365.1</v>
      </c>
      <c r="BD126" s="34">
        <v>7314.4</v>
      </c>
      <c r="BE126" s="34">
        <v>7263.7</v>
      </c>
      <c r="BF126" s="34">
        <v>7213</v>
      </c>
      <c r="BG126" s="34">
        <v>7162.3</v>
      </c>
      <c r="BH126" s="34">
        <v>7111.6</v>
      </c>
      <c r="BI126" s="34">
        <v>7060.9</v>
      </c>
      <c r="BJ126" s="34">
        <v>7010.2</v>
      </c>
      <c r="BK126" s="34">
        <v>6959.5</v>
      </c>
      <c r="BL126" s="34">
        <v>6908.8</v>
      </c>
      <c r="BM126" s="34">
        <f t="shared" si="37"/>
        <v>86251.8</v>
      </c>
      <c r="BN126" s="34">
        <f t="shared" si="38"/>
        <v>7400</v>
      </c>
      <c r="BO126" s="34">
        <f t="shared" si="41"/>
        <v>7400</v>
      </c>
      <c r="BP126" s="34">
        <f t="shared" si="42"/>
        <v>7400</v>
      </c>
      <c r="BQ126" s="34">
        <f t="shared" si="43"/>
        <v>7300</v>
      </c>
      <c r="BR126" s="34">
        <f t="shared" si="44"/>
        <v>7300</v>
      </c>
      <c r="BS126" s="34">
        <f t="shared" si="45"/>
        <v>7200</v>
      </c>
      <c r="BT126" s="34">
        <f t="shared" si="46"/>
        <v>7200</v>
      </c>
      <c r="BU126" s="34">
        <f t="shared" si="47"/>
        <v>7100</v>
      </c>
      <c r="BV126" s="34">
        <f t="shared" si="48"/>
        <v>7100</v>
      </c>
      <c r="BW126" s="34">
        <f t="shared" si="49"/>
        <v>7000</v>
      </c>
      <c r="BX126" s="34">
        <f t="shared" si="50"/>
        <v>7000</v>
      </c>
      <c r="BY126" s="34">
        <f t="shared" si="51"/>
        <v>6900</v>
      </c>
    </row>
    <row r="127" spans="1:77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  <c r="BA127" s="34">
        <v>14085</v>
      </c>
      <c r="BB127" s="34">
        <v>14176</v>
      </c>
      <c r="BC127" s="34">
        <v>14267</v>
      </c>
      <c r="BD127" s="34">
        <v>14358</v>
      </c>
      <c r="BE127" s="34">
        <v>14449</v>
      </c>
      <c r="BF127" s="34">
        <v>14540</v>
      </c>
      <c r="BG127" s="34">
        <v>14631</v>
      </c>
      <c r="BH127" s="34">
        <v>14722</v>
      </c>
      <c r="BI127" s="34">
        <v>14813</v>
      </c>
      <c r="BJ127" s="34">
        <v>14904</v>
      </c>
      <c r="BK127" s="34">
        <v>14995</v>
      </c>
      <c r="BL127" s="34">
        <v>15086</v>
      </c>
      <c r="BM127" s="34">
        <f t="shared" si="37"/>
        <v>175026</v>
      </c>
      <c r="BN127" s="34">
        <f t="shared" si="38"/>
        <v>14000</v>
      </c>
      <c r="BO127" s="34">
        <f t="shared" si="41"/>
        <v>14100</v>
      </c>
      <c r="BP127" s="34">
        <f t="shared" si="42"/>
        <v>14200</v>
      </c>
      <c r="BQ127" s="34">
        <f t="shared" si="43"/>
        <v>14300</v>
      </c>
      <c r="BR127" s="34">
        <f t="shared" si="44"/>
        <v>14400</v>
      </c>
      <c r="BS127" s="34">
        <f t="shared" si="45"/>
        <v>14500</v>
      </c>
      <c r="BT127" s="34">
        <f t="shared" si="46"/>
        <v>14600</v>
      </c>
      <c r="BU127" s="34">
        <f t="shared" si="47"/>
        <v>14700</v>
      </c>
      <c r="BV127" s="34">
        <f t="shared" si="48"/>
        <v>14800</v>
      </c>
      <c r="BW127" s="34">
        <f t="shared" si="49"/>
        <v>14900</v>
      </c>
      <c r="BX127" s="34">
        <f t="shared" si="50"/>
        <v>15000</v>
      </c>
      <c r="BY127" s="34">
        <f t="shared" si="51"/>
        <v>15100</v>
      </c>
    </row>
    <row r="128" spans="1:77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  <c r="BA128" s="39">
        <v>5770</v>
      </c>
      <c r="BB128" s="39">
        <v>5706.3</v>
      </c>
      <c r="BC128" s="39">
        <v>5642.6</v>
      </c>
      <c r="BD128" s="39">
        <v>5578.9</v>
      </c>
      <c r="BE128" s="39">
        <v>5515.2</v>
      </c>
      <c r="BF128" s="39">
        <v>5451.5</v>
      </c>
      <c r="BG128" s="39">
        <v>5387.8</v>
      </c>
      <c r="BH128" s="39">
        <v>5324.1</v>
      </c>
      <c r="BI128" s="39">
        <v>5260.4</v>
      </c>
      <c r="BJ128" s="39">
        <v>5196.7</v>
      </c>
      <c r="BK128" s="39">
        <v>5133</v>
      </c>
      <c r="BL128" s="39">
        <v>5069.3</v>
      </c>
      <c r="BM128" s="39">
        <f t="shared" si="37"/>
        <v>65035.8</v>
      </c>
      <c r="BN128" s="39">
        <f t="shared" si="38"/>
        <v>5700</v>
      </c>
      <c r="BO128" s="39">
        <f t="shared" si="41"/>
        <v>5700</v>
      </c>
      <c r="BP128" s="39">
        <f t="shared" si="42"/>
        <v>5600</v>
      </c>
      <c r="BQ128" s="39">
        <f t="shared" si="43"/>
        <v>5600</v>
      </c>
      <c r="BR128" s="39">
        <f t="shared" si="44"/>
        <v>5500</v>
      </c>
      <c r="BS128" s="39">
        <f t="shared" si="45"/>
        <v>5400</v>
      </c>
      <c r="BT128" s="39">
        <f t="shared" si="46"/>
        <v>5400</v>
      </c>
      <c r="BU128" s="39">
        <f t="shared" si="47"/>
        <v>5300</v>
      </c>
      <c r="BV128" s="39">
        <f t="shared" si="48"/>
        <v>5300</v>
      </c>
      <c r="BW128" s="39">
        <f t="shared" si="49"/>
        <v>5200</v>
      </c>
      <c r="BX128" s="39">
        <f t="shared" si="50"/>
        <v>5200</v>
      </c>
      <c r="BY128" s="39">
        <f t="shared" si="51"/>
        <v>5100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BL129" si="53">SUBTOTAL(9,E100:E128)</f>
        <v>185864</v>
      </c>
      <c r="F129" s="43">
        <f t="shared" si="53"/>
        <v>197096</v>
      </c>
      <c r="G129" s="43">
        <f t="shared" si="53"/>
        <v>197559</v>
      </c>
      <c r="H129" s="43">
        <f t="shared" si="53"/>
        <v>193449</v>
      </c>
      <c r="I129" s="43">
        <f t="shared" si="53"/>
        <v>194231</v>
      </c>
      <c r="J129" s="43">
        <f t="shared" si="53"/>
        <v>191381</v>
      </c>
      <c r="K129" s="43">
        <f t="shared" si="53"/>
        <v>193118</v>
      </c>
      <c r="L129" s="43">
        <f t="shared" si="53"/>
        <v>195825</v>
      </c>
      <c r="M129" s="43">
        <f t="shared" si="53"/>
        <v>199070</v>
      </c>
      <c r="N129" s="43">
        <f t="shared" si="53"/>
        <v>199517</v>
      </c>
      <c r="O129" s="43">
        <f t="shared" si="53"/>
        <v>200545</v>
      </c>
      <c r="P129" s="43">
        <f t="shared" si="53"/>
        <v>199412</v>
      </c>
      <c r="Q129" s="43">
        <f t="shared" si="53"/>
        <v>199018</v>
      </c>
      <c r="R129" s="43">
        <f t="shared" si="53"/>
        <v>195669</v>
      </c>
      <c r="S129" s="43">
        <f t="shared" si="53"/>
        <v>195073</v>
      </c>
      <c r="T129" s="43">
        <f t="shared" si="53"/>
        <v>199317</v>
      </c>
      <c r="U129" s="43">
        <f t="shared" si="53"/>
        <v>195504</v>
      </c>
      <c r="V129" s="43">
        <f t="shared" si="53"/>
        <v>192551</v>
      </c>
      <c r="W129" s="43">
        <f t="shared" si="53"/>
        <v>187110</v>
      </c>
      <c r="X129" s="43">
        <f t="shared" si="53"/>
        <v>195707</v>
      </c>
      <c r="Y129" s="43">
        <f t="shared" si="53"/>
        <v>196037</v>
      </c>
      <c r="Z129" s="43">
        <f t="shared" si="53"/>
        <v>202500</v>
      </c>
      <c r="AA129" s="43">
        <f t="shared" si="53"/>
        <v>211565</v>
      </c>
      <c r="AB129" s="43">
        <f t="shared" si="53"/>
        <v>211420</v>
      </c>
      <c r="AC129" s="43">
        <f t="shared" si="53"/>
        <v>212650</v>
      </c>
      <c r="AD129" s="43">
        <f t="shared" si="53"/>
        <v>212892</v>
      </c>
      <c r="AE129" s="43">
        <f t="shared" si="53"/>
        <v>207852</v>
      </c>
      <c r="AF129" s="43">
        <f t="shared" si="53"/>
        <v>210008</v>
      </c>
      <c r="AG129" s="43">
        <f t="shared" si="53"/>
        <v>216746</v>
      </c>
      <c r="AH129" s="43">
        <f t="shared" si="53"/>
        <v>210331</v>
      </c>
      <c r="AI129" s="43">
        <f t="shared" si="53"/>
        <v>204727</v>
      </c>
      <c r="AJ129" s="43">
        <f t="shared" si="53"/>
        <v>208854</v>
      </c>
      <c r="AK129" s="43">
        <f t="shared" si="53"/>
        <v>195829</v>
      </c>
      <c r="AL129" s="43">
        <f t="shared" si="53"/>
        <v>200018</v>
      </c>
      <c r="AM129" s="43">
        <f t="shared" si="53"/>
        <v>202349</v>
      </c>
      <c r="AN129" s="43">
        <f t="shared" si="53"/>
        <v>208892</v>
      </c>
      <c r="AO129" s="43">
        <f t="shared" si="53"/>
        <v>209368</v>
      </c>
      <c r="AP129" s="43">
        <f t="shared" si="53"/>
        <v>209843</v>
      </c>
      <c r="AQ129" s="43">
        <f t="shared" si="53"/>
        <v>210322</v>
      </c>
      <c r="AR129" s="43">
        <f t="shared" si="53"/>
        <v>210796</v>
      </c>
      <c r="AS129" s="43">
        <f t="shared" si="53"/>
        <v>211276</v>
      </c>
      <c r="AT129" s="43">
        <f t="shared" si="53"/>
        <v>211753</v>
      </c>
      <c r="AU129" s="43">
        <f t="shared" si="53"/>
        <v>212230</v>
      </c>
      <c r="AV129" s="43">
        <f t="shared" si="53"/>
        <v>212705</v>
      </c>
      <c r="AW129" s="43">
        <f t="shared" si="53"/>
        <v>213183</v>
      </c>
      <c r="AX129" s="43">
        <f t="shared" si="53"/>
        <v>213660</v>
      </c>
      <c r="AY129" s="43">
        <f t="shared" si="53"/>
        <v>214137</v>
      </c>
      <c r="AZ129" s="43">
        <f t="shared" si="53"/>
        <v>214612</v>
      </c>
      <c r="BA129" s="43">
        <f t="shared" si="53"/>
        <v>215089</v>
      </c>
      <c r="BB129" s="43">
        <f t="shared" si="53"/>
        <v>215565.40000000005</v>
      </c>
      <c r="BC129" s="43">
        <f t="shared" si="53"/>
        <v>216041.8</v>
      </c>
      <c r="BD129" s="43">
        <f t="shared" si="53"/>
        <v>216518.2</v>
      </c>
      <c r="BE129" s="43">
        <f t="shared" si="53"/>
        <v>216994.59999999995</v>
      </c>
      <c r="BF129" s="43">
        <f t="shared" si="53"/>
        <v>217471</v>
      </c>
      <c r="BG129" s="43">
        <f t="shared" si="53"/>
        <v>217947.40000000005</v>
      </c>
      <c r="BH129" s="43">
        <f t="shared" si="53"/>
        <v>218423.8</v>
      </c>
      <c r="BI129" s="43">
        <f t="shared" si="53"/>
        <v>218900.2</v>
      </c>
      <c r="BJ129" s="43">
        <f t="shared" si="53"/>
        <v>219376.59999999995</v>
      </c>
      <c r="BK129" s="43">
        <f t="shared" si="53"/>
        <v>219853</v>
      </c>
      <c r="BL129" s="43">
        <f t="shared" si="53"/>
        <v>220329.40000000005</v>
      </c>
      <c r="BM129" s="56">
        <f t="shared" si="37"/>
        <v>2612510.4</v>
      </c>
      <c r="BN129" s="43">
        <f t="shared" si="38"/>
        <v>215000</v>
      </c>
      <c r="BO129" s="43">
        <f t="shared" si="41"/>
        <v>215500</v>
      </c>
      <c r="BP129" s="43">
        <f t="shared" si="42"/>
        <v>216000</v>
      </c>
      <c r="BQ129" s="43">
        <f t="shared" si="43"/>
        <v>216500</v>
      </c>
      <c r="BR129" s="43">
        <f t="shared" si="44"/>
        <v>217000</v>
      </c>
      <c r="BS129" s="43">
        <f t="shared" si="45"/>
        <v>217500</v>
      </c>
      <c r="BT129" s="43">
        <f t="shared" si="46"/>
        <v>218000</v>
      </c>
      <c r="BU129" s="43">
        <f t="shared" si="47"/>
        <v>218400</v>
      </c>
      <c r="BV129" s="43">
        <f t="shared" si="48"/>
        <v>218900</v>
      </c>
      <c r="BW129" s="43">
        <f t="shared" si="49"/>
        <v>219400</v>
      </c>
      <c r="BX129" s="43">
        <f t="shared" si="50"/>
        <v>219900</v>
      </c>
      <c r="BY129" s="43">
        <f t="shared" si="51"/>
        <v>220400</v>
      </c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  <c r="BA130" s="34">
        <v>9093.5</v>
      </c>
      <c r="BB130" s="34">
        <v>9291.2000000000007</v>
      </c>
      <c r="BC130" s="34">
        <v>9488.9</v>
      </c>
      <c r="BD130" s="34">
        <v>9686.6</v>
      </c>
      <c r="BE130" s="34">
        <v>9884.2999999999993</v>
      </c>
      <c r="BF130" s="34">
        <v>10082</v>
      </c>
      <c r="BG130" s="34">
        <v>10279.700000000001</v>
      </c>
      <c r="BH130" s="34">
        <v>10477.4</v>
      </c>
      <c r="BI130" s="34">
        <v>10675.1</v>
      </c>
      <c r="BJ130" s="34">
        <v>10872.8</v>
      </c>
      <c r="BK130" s="34">
        <v>11070.5</v>
      </c>
      <c r="BL130" s="34">
        <v>11268.2</v>
      </c>
      <c r="BM130" s="34">
        <f t="shared" si="37"/>
        <v>122170.2</v>
      </c>
      <c r="BN130" s="34">
        <f t="shared" si="38"/>
        <v>8800</v>
      </c>
      <c r="BO130" s="34">
        <f t="shared" si="41"/>
        <v>9000</v>
      </c>
      <c r="BP130" s="34">
        <f t="shared" si="42"/>
        <v>9300</v>
      </c>
      <c r="BQ130" s="34">
        <f t="shared" si="43"/>
        <v>9500</v>
      </c>
      <c r="BR130" s="34">
        <f t="shared" si="44"/>
        <v>9800</v>
      </c>
      <c r="BS130" s="34">
        <f t="shared" si="45"/>
        <v>10100</v>
      </c>
      <c r="BT130" s="34">
        <f t="shared" si="46"/>
        <v>10300</v>
      </c>
      <c r="BU130" s="34">
        <f t="shared" si="47"/>
        <v>10600</v>
      </c>
      <c r="BV130" s="34">
        <f t="shared" si="48"/>
        <v>10800</v>
      </c>
      <c r="BW130" s="34">
        <f t="shared" si="49"/>
        <v>11100</v>
      </c>
      <c r="BX130" s="34">
        <f t="shared" si="50"/>
        <v>11300</v>
      </c>
      <c r="BY130" s="34">
        <f t="shared" si="51"/>
        <v>11600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  <c r="BA131" s="34">
        <v>2344.5</v>
      </c>
      <c r="BB131" s="34">
        <v>2396.9</v>
      </c>
      <c r="BC131" s="34">
        <v>2449.3000000000002</v>
      </c>
      <c r="BD131" s="34">
        <v>2501.6999999999998</v>
      </c>
      <c r="BE131" s="34">
        <v>2554.1</v>
      </c>
      <c r="BF131" s="34">
        <v>2606.5</v>
      </c>
      <c r="BG131" s="34">
        <v>2658.9</v>
      </c>
      <c r="BH131" s="34">
        <v>2711.3</v>
      </c>
      <c r="BI131" s="34">
        <v>2763.7</v>
      </c>
      <c r="BJ131" s="34">
        <v>2816.1</v>
      </c>
      <c r="BK131" s="34">
        <v>2868.5</v>
      </c>
      <c r="BL131" s="34">
        <v>2920.9</v>
      </c>
      <c r="BM131" s="34">
        <f t="shared" ref="BM131:BM194" si="54">SUM(BA131:BL131)</f>
        <v>31592.400000000001</v>
      </c>
      <c r="BN131" s="34">
        <f t="shared" ref="BN131:BN194" si="55">ROUND($BM131/SUM($AO131:$AZ131)*AO131,-2)</f>
        <v>2300</v>
      </c>
      <c r="BO131" s="34">
        <f t="shared" si="41"/>
        <v>2300</v>
      </c>
      <c r="BP131" s="34">
        <f t="shared" si="42"/>
        <v>2400</v>
      </c>
      <c r="BQ131" s="34">
        <f t="shared" si="43"/>
        <v>2500</v>
      </c>
      <c r="BR131" s="34">
        <f t="shared" si="44"/>
        <v>2500</v>
      </c>
      <c r="BS131" s="34">
        <f t="shared" si="45"/>
        <v>2600</v>
      </c>
      <c r="BT131" s="34">
        <f t="shared" si="46"/>
        <v>2700</v>
      </c>
      <c r="BU131" s="34">
        <f t="shared" si="47"/>
        <v>2700</v>
      </c>
      <c r="BV131" s="34">
        <f t="shared" si="48"/>
        <v>2800</v>
      </c>
      <c r="BW131" s="34">
        <f t="shared" si="49"/>
        <v>2900</v>
      </c>
      <c r="BX131" s="34">
        <f t="shared" si="50"/>
        <v>2900</v>
      </c>
      <c r="BY131" s="34">
        <f t="shared" si="51"/>
        <v>3000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  <c r="BA132" s="34">
        <v>900</v>
      </c>
      <c r="BB132" s="34">
        <v>972.7</v>
      </c>
      <c r="BC132" s="34">
        <v>1045.4000000000001</v>
      </c>
      <c r="BD132" s="34">
        <v>1118.0999999999999</v>
      </c>
      <c r="BE132" s="34">
        <v>1190.8</v>
      </c>
      <c r="BF132" s="34">
        <v>1263.5</v>
      </c>
      <c r="BG132" s="34">
        <v>1336.2</v>
      </c>
      <c r="BH132" s="34">
        <v>1408.9</v>
      </c>
      <c r="BI132" s="34">
        <v>1481.6</v>
      </c>
      <c r="BJ132" s="34">
        <v>1554.3</v>
      </c>
      <c r="BK132" s="34">
        <v>1627</v>
      </c>
      <c r="BL132" s="34">
        <v>1699.7</v>
      </c>
      <c r="BM132" s="34">
        <f t="shared" si="54"/>
        <v>15598.2</v>
      </c>
      <c r="BN132" s="34">
        <f t="shared" si="55"/>
        <v>100</v>
      </c>
      <c r="BO132" s="34">
        <f t="shared" si="41"/>
        <v>300</v>
      </c>
      <c r="BP132" s="34">
        <f t="shared" si="42"/>
        <v>500</v>
      </c>
      <c r="BQ132" s="34">
        <f t="shared" si="43"/>
        <v>700</v>
      </c>
      <c r="BR132" s="34">
        <f t="shared" si="44"/>
        <v>1000</v>
      </c>
      <c r="BS132" s="34">
        <f t="shared" si="45"/>
        <v>1200</v>
      </c>
      <c r="BT132" s="34">
        <f t="shared" si="46"/>
        <v>1400</v>
      </c>
      <c r="BU132" s="34">
        <f t="shared" si="47"/>
        <v>1600</v>
      </c>
      <c r="BV132" s="34">
        <f t="shared" si="48"/>
        <v>1900</v>
      </c>
      <c r="BW132" s="34">
        <f t="shared" si="49"/>
        <v>2100</v>
      </c>
      <c r="BX132" s="34">
        <f t="shared" si="50"/>
        <v>2300</v>
      </c>
      <c r="BY132" s="34">
        <f t="shared" si="51"/>
        <v>2500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  <c r="BA133" s="34">
        <v>8414.5</v>
      </c>
      <c r="BB133" s="34">
        <v>8539.9</v>
      </c>
      <c r="BC133" s="34">
        <v>8665.2999999999993</v>
      </c>
      <c r="BD133" s="34">
        <v>8790.7000000000007</v>
      </c>
      <c r="BE133" s="34">
        <v>8916.1</v>
      </c>
      <c r="BF133" s="34">
        <v>9041.5</v>
      </c>
      <c r="BG133" s="34">
        <v>9166.9</v>
      </c>
      <c r="BH133" s="34">
        <v>9292.2999999999993</v>
      </c>
      <c r="BI133" s="34">
        <v>9417.7000000000007</v>
      </c>
      <c r="BJ133" s="34">
        <v>9543.1</v>
      </c>
      <c r="BK133" s="34">
        <v>9668.5</v>
      </c>
      <c r="BL133" s="34">
        <v>9793.9</v>
      </c>
      <c r="BM133" s="34">
        <f t="shared" si="54"/>
        <v>109250.4</v>
      </c>
      <c r="BN133" s="34">
        <f t="shared" si="55"/>
        <v>8300</v>
      </c>
      <c r="BO133" s="34">
        <f t="shared" si="41"/>
        <v>8400</v>
      </c>
      <c r="BP133" s="34">
        <f t="shared" si="42"/>
        <v>8600</v>
      </c>
      <c r="BQ133" s="34">
        <f t="shared" si="43"/>
        <v>8700</v>
      </c>
      <c r="BR133" s="34">
        <f t="shared" si="44"/>
        <v>8900</v>
      </c>
      <c r="BS133" s="34">
        <f t="shared" si="45"/>
        <v>9000</v>
      </c>
      <c r="BT133" s="34">
        <f t="shared" si="46"/>
        <v>9200</v>
      </c>
      <c r="BU133" s="34">
        <f t="shared" si="47"/>
        <v>9300</v>
      </c>
      <c r="BV133" s="34">
        <f t="shared" si="48"/>
        <v>9500</v>
      </c>
      <c r="BW133" s="34">
        <f t="shared" si="49"/>
        <v>9600</v>
      </c>
      <c r="BX133" s="34">
        <f t="shared" si="50"/>
        <v>9800</v>
      </c>
      <c r="BY133" s="34">
        <f t="shared" si="51"/>
        <v>9900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  <c r="BA134" s="34">
        <v>9003.5</v>
      </c>
      <c r="BB134" s="34">
        <v>9166.9</v>
      </c>
      <c r="BC134" s="34">
        <v>9330.2999999999993</v>
      </c>
      <c r="BD134" s="34">
        <v>9493.7000000000007</v>
      </c>
      <c r="BE134" s="34">
        <v>9657.1</v>
      </c>
      <c r="BF134" s="34">
        <v>9820.5</v>
      </c>
      <c r="BG134" s="34">
        <v>9983.9</v>
      </c>
      <c r="BH134" s="34">
        <v>10147.299999999999</v>
      </c>
      <c r="BI134" s="34">
        <v>10310.700000000001</v>
      </c>
      <c r="BJ134" s="34">
        <v>10474.1</v>
      </c>
      <c r="BK134" s="34">
        <v>10637.5</v>
      </c>
      <c r="BL134" s="34">
        <v>10800.9</v>
      </c>
      <c r="BM134" s="34">
        <f t="shared" si="54"/>
        <v>118826.4</v>
      </c>
      <c r="BN134" s="34">
        <f t="shared" si="55"/>
        <v>8800</v>
      </c>
      <c r="BO134" s="34">
        <f t="shared" si="41"/>
        <v>9000</v>
      </c>
      <c r="BP134" s="34">
        <f t="shared" si="42"/>
        <v>9200</v>
      </c>
      <c r="BQ134" s="34">
        <f t="shared" si="43"/>
        <v>9400</v>
      </c>
      <c r="BR134" s="34">
        <f t="shared" si="44"/>
        <v>9600</v>
      </c>
      <c r="BS134" s="34">
        <f t="shared" si="45"/>
        <v>9800</v>
      </c>
      <c r="BT134" s="34">
        <f t="shared" si="46"/>
        <v>10000</v>
      </c>
      <c r="BU134" s="34">
        <f t="shared" si="47"/>
        <v>10200</v>
      </c>
      <c r="BV134" s="34">
        <f t="shared" si="48"/>
        <v>10400</v>
      </c>
      <c r="BW134" s="34">
        <f t="shared" si="49"/>
        <v>10600</v>
      </c>
      <c r="BX134" s="34">
        <f t="shared" si="50"/>
        <v>10800</v>
      </c>
      <c r="BY134" s="34">
        <f t="shared" si="51"/>
        <v>11000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  <c r="BA135" s="34">
        <v>2240</v>
      </c>
      <c r="BB135" s="34">
        <v>2215.3000000000002</v>
      </c>
      <c r="BC135" s="34">
        <v>2190.6</v>
      </c>
      <c r="BD135" s="34">
        <v>2165.9</v>
      </c>
      <c r="BE135" s="34">
        <v>2141.1999999999998</v>
      </c>
      <c r="BF135" s="34">
        <v>2116.5</v>
      </c>
      <c r="BG135" s="34">
        <v>2091.8000000000002</v>
      </c>
      <c r="BH135" s="34">
        <v>2067.1</v>
      </c>
      <c r="BI135" s="34">
        <v>2042.4</v>
      </c>
      <c r="BJ135" s="34">
        <v>2017.7</v>
      </c>
      <c r="BK135" s="34">
        <v>1993</v>
      </c>
      <c r="BL135" s="34">
        <v>1968.3</v>
      </c>
      <c r="BM135" s="34">
        <f t="shared" si="54"/>
        <v>25249.8</v>
      </c>
      <c r="BN135" s="34">
        <f t="shared" si="55"/>
        <v>2200</v>
      </c>
      <c r="BO135" s="34">
        <f t="shared" si="41"/>
        <v>2200</v>
      </c>
      <c r="BP135" s="34">
        <f t="shared" si="42"/>
        <v>2200</v>
      </c>
      <c r="BQ135" s="34">
        <f t="shared" si="43"/>
        <v>2200</v>
      </c>
      <c r="BR135" s="34">
        <f t="shared" si="44"/>
        <v>2100</v>
      </c>
      <c r="BS135" s="34">
        <f t="shared" si="45"/>
        <v>2100</v>
      </c>
      <c r="BT135" s="34">
        <f t="shared" si="46"/>
        <v>2100</v>
      </c>
      <c r="BU135" s="34">
        <f t="shared" si="47"/>
        <v>2100</v>
      </c>
      <c r="BV135" s="34">
        <f t="shared" si="48"/>
        <v>2000</v>
      </c>
      <c r="BW135" s="34">
        <f t="shared" si="49"/>
        <v>2000</v>
      </c>
      <c r="BX135" s="34">
        <f t="shared" si="50"/>
        <v>2000</v>
      </c>
      <c r="BY135" s="34">
        <f t="shared" si="51"/>
        <v>2000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  <c r="BA136" s="34">
        <v>10805</v>
      </c>
      <c r="BB136" s="34">
        <v>11022</v>
      </c>
      <c r="BC136" s="34">
        <v>11239</v>
      </c>
      <c r="BD136" s="34">
        <v>11456</v>
      </c>
      <c r="BE136" s="34">
        <v>11673</v>
      </c>
      <c r="BF136" s="34">
        <v>11890</v>
      </c>
      <c r="BG136" s="34">
        <v>12107</v>
      </c>
      <c r="BH136" s="34">
        <v>12324</v>
      </c>
      <c r="BI136" s="34">
        <v>12541</v>
      </c>
      <c r="BJ136" s="34">
        <v>12758</v>
      </c>
      <c r="BK136" s="34">
        <v>12975</v>
      </c>
      <c r="BL136" s="34">
        <v>13192</v>
      </c>
      <c r="BM136" s="34">
        <f t="shared" si="54"/>
        <v>143982</v>
      </c>
      <c r="BN136" s="34">
        <f t="shared" si="55"/>
        <v>10500</v>
      </c>
      <c r="BO136" s="34">
        <f t="shared" si="41"/>
        <v>10800</v>
      </c>
      <c r="BP136" s="34">
        <f t="shared" si="42"/>
        <v>11000</v>
      </c>
      <c r="BQ136" s="34">
        <f t="shared" si="43"/>
        <v>11300</v>
      </c>
      <c r="BR136" s="34">
        <f t="shared" si="44"/>
        <v>11600</v>
      </c>
      <c r="BS136" s="34">
        <f t="shared" si="45"/>
        <v>11900</v>
      </c>
      <c r="BT136" s="34">
        <f t="shared" si="46"/>
        <v>12100</v>
      </c>
      <c r="BU136" s="34">
        <f t="shared" si="47"/>
        <v>12400</v>
      </c>
      <c r="BV136" s="34">
        <f t="shared" si="48"/>
        <v>12700</v>
      </c>
      <c r="BW136" s="34">
        <f t="shared" si="49"/>
        <v>13000</v>
      </c>
      <c r="BX136" s="34">
        <f t="shared" si="50"/>
        <v>13200</v>
      </c>
      <c r="BY136" s="34">
        <f t="shared" si="51"/>
        <v>13500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  <c r="BA137" s="34">
        <v>-2345.5</v>
      </c>
      <c r="BB137" s="34">
        <v>-2413.1</v>
      </c>
      <c r="BC137" s="34">
        <v>-2480.6999999999998</v>
      </c>
      <c r="BD137" s="34">
        <v>-2548.3000000000002</v>
      </c>
      <c r="BE137" s="34">
        <v>-2615.9</v>
      </c>
      <c r="BF137" s="34">
        <v>-2683.5</v>
      </c>
      <c r="BG137" s="34">
        <v>-2751.1</v>
      </c>
      <c r="BH137" s="34">
        <v>-2818.7</v>
      </c>
      <c r="BI137" s="34">
        <v>-2886.3</v>
      </c>
      <c r="BJ137" s="34">
        <v>-2953.9</v>
      </c>
      <c r="BK137" s="34">
        <v>-3021.5</v>
      </c>
      <c r="BL137" s="34">
        <v>-3089.1</v>
      </c>
      <c r="BM137" s="34">
        <f t="shared" si="54"/>
        <v>-32607.599999999999</v>
      </c>
      <c r="BN137" s="34">
        <f t="shared" si="55"/>
        <v>-2200</v>
      </c>
      <c r="BO137" s="34">
        <f t="shared" si="41"/>
        <v>-2300</v>
      </c>
      <c r="BP137" s="34">
        <f t="shared" si="42"/>
        <v>-2400</v>
      </c>
      <c r="BQ137" s="34">
        <f t="shared" si="43"/>
        <v>-2500</v>
      </c>
      <c r="BR137" s="34">
        <f t="shared" si="44"/>
        <v>-2600</v>
      </c>
      <c r="BS137" s="34">
        <f t="shared" si="45"/>
        <v>-2700</v>
      </c>
      <c r="BT137" s="34">
        <f t="shared" si="46"/>
        <v>-2800</v>
      </c>
      <c r="BU137" s="34">
        <f t="shared" si="47"/>
        <v>-2900</v>
      </c>
      <c r="BV137" s="34">
        <f t="shared" si="48"/>
        <v>-3000</v>
      </c>
      <c r="BW137" s="34">
        <f t="shared" si="49"/>
        <v>-3100</v>
      </c>
      <c r="BX137" s="34">
        <f t="shared" si="50"/>
        <v>-3100</v>
      </c>
      <c r="BY137" s="34">
        <f t="shared" si="51"/>
        <v>-3200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  <c r="BA138" s="34">
        <v>12761</v>
      </c>
      <c r="BB138" s="34">
        <v>13017</v>
      </c>
      <c r="BC138" s="34">
        <v>13273</v>
      </c>
      <c r="BD138" s="34">
        <v>13529</v>
      </c>
      <c r="BE138" s="34">
        <v>13785</v>
      </c>
      <c r="BF138" s="34">
        <v>14041</v>
      </c>
      <c r="BG138" s="34">
        <v>14297</v>
      </c>
      <c r="BH138" s="34">
        <v>14553</v>
      </c>
      <c r="BI138" s="34">
        <v>14809</v>
      </c>
      <c r="BJ138" s="34">
        <v>15065</v>
      </c>
      <c r="BK138" s="34">
        <v>15321</v>
      </c>
      <c r="BL138" s="34">
        <v>15577</v>
      </c>
      <c r="BM138" s="34">
        <f t="shared" si="54"/>
        <v>170028</v>
      </c>
      <c r="BN138" s="34">
        <f t="shared" si="55"/>
        <v>12400</v>
      </c>
      <c r="BO138" s="34">
        <f t="shared" si="41"/>
        <v>12700</v>
      </c>
      <c r="BP138" s="34">
        <f t="shared" si="42"/>
        <v>13000</v>
      </c>
      <c r="BQ138" s="34">
        <f t="shared" si="43"/>
        <v>13400</v>
      </c>
      <c r="BR138" s="34">
        <f t="shared" si="44"/>
        <v>13700</v>
      </c>
      <c r="BS138" s="34">
        <f t="shared" si="45"/>
        <v>14000</v>
      </c>
      <c r="BT138" s="34">
        <f t="shared" si="46"/>
        <v>14300</v>
      </c>
      <c r="BU138" s="34">
        <f t="shared" si="47"/>
        <v>14700</v>
      </c>
      <c r="BV138" s="34">
        <f t="shared" si="48"/>
        <v>15000</v>
      </c>
      <c r="BW138" s="34">
        <f t="shared" si="49"/>
        <v>15300</v>
      </c>
      <c r="BX138" s="34">
        <f t="shared" si="50"/>
        <v>15600</v>
      </c>
      <c r="BY138" s="34">
        <f t="shared" si="51"/>
        <v>16000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  <c r="BA139" s="34">
        <v>8107.5</v>
      </c>
      <c r="BB139" s="34">
        <v>8208.1</v>
      </c>
      <c r="BC139" s="34">
        <v>8308.7000000000007</v>
      </c>
      <c r="BD139" s="34">
        <v>8409.2999999999993</v>
      </c>
      <c r="BE139" s="34">
        <v>8509.9</v>
      </c>
      <c r="BF139" s="34">
        <v>8610.5</v>
      </c>
      <c r="BG139" s="34">
        <v>8711.1</v>
      </c>
      <c r="BH139" s="34">
        <v>8811.7000000000007</v>
      </c>
      <c r="BI139" s="34">
        <v>8912.2999999999993</v>
      </c>
      <c r="BJ139" s="34">
        <v>9012.9</v>
      </c>
      <c r="BK139" s="34">
        <v>9113.5</v>
      </c>
      <c r="BL139" s="34">
        <v>9214.1</v>
      </c>
      <c r="BM139" s="34">
        <f t="shared" si="54"/>
        <v>103929.60000000001</v>
      </c>
      <c r="BN139" s="34">
        <f t="shared" si="55"/>
        <v>8000</v>
      </c>
      <c r="BO139" s="34">
        <f t="shared" si="41"/>
        <v>8100</v>
      </c>
      <c r="BP139" s="34">
        <f t="shared" si="42"/>
        <v>8300</v>
      </c>
      <c r="BQ139" s="34">
        <f t="shared" si="43"/>
        <v>8400</v>
      </c>
      <c r="BR139" s="34">
        <f t="shared" si="44"/>
        <v>8500</v>
      </c>
      <c r="BS139" s="34">
        <f t="shared" si="45"/>
        <v>8600</v>
      </c>
      <c r="BT139" s="34">
        <f t="shared" si="46"/>
        <v>8700</v>
      </c>
      <c r="BU139" s="34">
        <f t="shared" si="47"/>
        <v>8800</v>
      </c>
      <c r="BV139" s="34">
        <f t="shared" si="48"/>
        <v>9000</v>
      </c>
      <c r="BW139" s="34">
        <f t="shared" si="49"/>
        <v>9100</v>
      </c>
      <c r="BX139" s="34">
        <f t="shared" si="50"/>
        <v>9200</v>
      </c>
      <c r="BY139" s="34">
        <f t="shared" si="51"/>
        <v>9300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  <c r="BA140" s="34">
        <v>5719.5</v>
      </c>
      <c r="BB140" s="34">
        <v>5759.9</v>
      </c>
      <c r="BC140" s="34">
        <v>5800.3</v>
      </c>
      <c r="BD140" s="34">
        <v>5840.7</v>
      </c>
      <c r="BE140" s="34">
        <v>5881.1</v>
      </c>
      <c r="BF140" s="34">
        <v>5921.5</v>
      </c>
      <c r="BG140" s="34">
        <v>5961.9</v>
      </c>
      <c r="BH140" s="34">
        <v>6002.3</v>
      </c>
      <c r="BI140" s="34">
        <v>6042.7</v>
      </c>
      <c r="BJ140" s="34">
        <v>6083.1</v>
      </c>
      <c r="BK140" s="34">
        <v>6123.5</v>
      </c>
      <c r="BL140" s="34">
        <v>6163.9</v>
      </c>
      <c r="BM140" s="34">
        <f t="shared" si="54"/>
        <v>71300.399999999994</v>
      </c>
      <c r="BN140" s="34">
        <f t="shared" si="55"/>
        <v>5700</v>
      </c>
      <c r="BO140" s="34">
        <f t="shared" si="41"/>
        <v>5700</v>
      </c>
      <c r="BP140" s="34">
        <f t="shared" si="42"/>
        <v>5800</v>
      </c>
      <c r="BQ140" s="34">
        <f t="shared" si="43"/>
        <v>5800</v>
      </c>
      <c r="BR140" s="34">
        <f t="shared" si="44"/>
        <v>5900</v>
      </c>
      <c r="BS140" s="34">
        <f t="shared" si="45"/>
        <v>5900</v>
      </c>
      <c r="BT140" s="34">
        <f t="shared" si="46"/>
        <v>6000</v>
      </c>
      <c r="BU140" s="34">
        <f t="shared" si="47"/>
        <v>6000</v>
      </c>
      <c r="BV140" s="34">
        <f t="shared" si="48"/>
        <v>6100</v>
      </c>
      <c r="BW140" s="34">
        <f t="shared" si="49"/>
        <v>6100</v>
      </c>
      <c r="BX140" s="34">
        <f t="shared" si="50"/>
        <v>6100</v>
      </c>
      <c r="BY140" s="34">
        <f t="shared" si="51"/>
        <v>6200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  <c r="BA141" s="34">
        <v>14575.5</v>
      </c>
      <c r="BB141" s="34">
        <v>14726.1</v>
      </c>
      <c r="BC141" s="34">
        <v>14876.7</v>
      </c>
      <c r="BD141" s="34">
        <v>15027.3</v>
      </c>
      <c r="BE141" s="34">
        <v>15177.9</v>
      </c>
      <c r="BF141" s="34">
        <v>15328.5</v>
      </c>
      <c r="BG141" s="34">
        <v>15479.1</v>
      </c>
      <c r="BH141" s="34">
        <v>15629.7</v>
      </c>
      <c r="BI141" s="34">
        <v>15780.3</v>
      </c>
      <c r="BJ141" s="34">
        <v>15930.9</v>
      </c>
      <c r="BK141" s="34">
        <v>16081.5</v>
      </c>
      <c r="BL141" s="34">
        <v>16232.1</v>
      </c>
      <c r="BM141" s="34">
        <f t="shared" si="54"/>
        <v>184845.6</v>
      </c>
      <c r="BN141" s="34">
        <f t="shared" si="55"/>
        <v>14500</v>
      </c>
      <c r="BO141" s="34">
        <f t="shared" si="41"/>
        <v>14600</v>
      </c>
      <c r="BP141" s="34">
        <f t="shared" si="42"/>
        <v>14800</v>
      </c>
      <c r="BQ141" s="34">
        <f t="shared" si="43"/>
        <v>15000</v>
      </c>
      <c r="BR141" s="34">
        <f t="shared" si="44"/>
        <v>15100</v>
      </c>
      <c r="BS141" s="34">
        <f t="shared" si="45"/>
        <v>15300</v>
      </c>
      <c r="BT141" s="34">
        <f t="shared" si="46"/>
        <v>15500</v>
      </c>
      <c r="BU141" s="34">
        <f t="shared" si="47"/>
        <v>15700</v>
      </c>
      <c r="BV141" s="34">
        <f t="shared" si="48"/>
        <v>15800</v>
      </c>
      <c r="BW141" s="34">
        <f t="shared" si="49"/>
        <v>16000</v>
      </c>
      <c r="BX141" s="34">
        <f t="shared" si="50"/>
        <v>16200</v>
      </c>
      <c r="BY141" s="34">
        <f t="shared" si="51"/>
        <v>16300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  <c r="BA142" s="34">
        <v>2672</v>
      </c>
      <c r="BB142" s="34">
        <v>2619</v>
      </c>
      <c r="BC142" s="34">
        <v>2566</v>
      </c>
      <c r="BD142" s="34">
        <v>2513</v>
      </c>
      <c r="BE142" s="34">
        <v>2460</v>
      </c>
      <c r="BF142" s="34">
        <v>2407</v>
      </c>
      <c r="BG142" s="34">
        <v>2354</v>
      </c>
      <c r="BH142" s="34">
        <v>2301</v>
      </c>
      <c r="BI142" s="34">
        <v>2248</v>
      </c>
      <c r="BJ142" s="34">
        <v>2195</v>
      </c>
      <c r="BK142" s="34">
        <v>2142</v>
      </c>
      <c r="BL142" s="34">
        <v>2089</v>
      </c>
      <c r="BM142" s="34">
        <f t="shared" si="54"/>
        <v>28566</v>
      </c>
      <c r="BN142" s="34">
        <f t="shared" si="55"/>
        <v>2600</v>
      </c>
      <c r="BO142" s="34">
        <f t="shared" si="41"/>
        <v>2600</v>
      </c>
      <c r="BP142" s="34">
        <f t="shared" si="42"/>
        <v>2500</v>
      </c>
      <c r="BQ142" s="34">
        <f t="shared" si="43"/>
        <v>2500</v>
      </c>
      <c r="BR142" s="34">
        <f t="shared" si="44"/>
        <v>2400</v>
      </c>
      <c r="BS142" s="34">
        <f t="shared" si="45"/>
        <v>2400</v>
      </c>
      <c r="BT142" s="34">
        <f t="shared" si="46"/>
        <v>2400</v>
      </c>
      <c r="BU142" s="34">
        <f t="shared" si="47"/>
        <v>2300</v>
      </c>
      <c r="BV142" s="34">
        <f t="shared" si="48"/>
        <v>2300</v>
      </c>
      <c r="BW142" s="34">
        <f t="shared" si="49"/>
        <v>2200</v>
      </c>
      <c r="BX142" s="34">
        <f t="shared" si="50"/>
        <v>2200</v>
      </c>
      <c r="BY142" s="34">
        <f t="shared" si="51"/>
        <v>2200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  <c r="BA143" s="34">
        <v>-10060</v>
      </c>
      <c r="BB143" s="34">
        <v>-10274.700000000001</v>
      </c>
      <c r="BC143" s="34">
        <v>-10489.4</v>
      </c>
      <c r="BD143" s="34">
        <v>-10704.1</v>
      </c>
      <c r="BE143" s="34">
        <v>-10918.8</v>
      </c>
      <c r="BF143" s="34">
        <v>-11133.5</v>
      </c>
      <c r="BG143" s="34">
        <v>-11348.2</v>
      </c>
      <c r="BH143" s="34">
        <v>-11562.9</v>
      </c>
      <c r="BI143" s="34">
        <v>-11777.6</v>
      </c>
      <c r="BJ143" s="34">
        <v>-11992.3</v>
      </c>
      <c r="BK143" s="34">
        <v>-12207</v>
      </c>
      <c r="BL143" s="34">
        <v>-12421.7</v>
      </c>
      <c r="BM143" s="34">
        <f t="shared" si="54"/>
        <v>-134890.20000000001</v>
      </c>
      <c r="BN143" s="34">
        <f t="shared" si="55"/>
        <v>-9700</v>
      </c>
      <c r="BO143" s="34">
        <f t="shared" si="41"/>
        <v>-10000</v>
      </c>
      <c r="BP143" s="34">
        <f t="shared" si="42"/>
        <v>-10300</v>
      </c>
      <c r="BQ143" s="34">
        <f t="shared" si="43"/>
        <v>-10500</v>
      </c>
      <c r="BR143" s="34">
        <f t="shared" si="44"/>
        <v>-10800</v>
      </c>
      <c r="BS143" s="34">
        <f t="shared" si="45"/>
        <v>-11100</v>
      </c>
      <c r="BT143" s="34">
        <f t="shared" si="46"/>
        <v>-11400</v>
      </c>
      <c r="BU143" s="34">
        <f t="shared" si="47"/>
        <v>-11700</v>
      </c>
      <c r="BV143" s="34">
        <f t="shared" si="48"/>
        <v>-11900</v>
      </c>
      <c r="BW143" s="34">
        <f t="shared" si="49"/>
        <v>-12200</v>
      </c>
      <c r="BX143" s="34">
        <f t="shared" si="50"/>
        <v>-12500</v>
      </c>
      <c r="BY143" s="34">
        <f t="shared" si="51"/>
        <v>-12800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  <c r="BA144" s="34">
        <v>16282</v>
      </c>
      <c r="BB144" s="34">
        <v>16358</v>
      </c>
      <c r="BC144" s="34">
        <v>16434</v>
      </c>
      <c r="BD144" s="34">
        <v>16510</v>
      </c>
      <c r="BE144" s="34">
        <v>16586</v>
      </c>
      <c r="BF144" s="34">
        <v>16662</v>
      </c>
      <c r="BG144" s="34">
        <v>16738</v>
      </c>
      <c r="BH144" s="34">
        <v>16814</v>
      </c>
      <c r="BI144" s="34">
        <v>16890</v>
      </c>
      <c r="BJ144" s="34">
        <v>16966</v>
      </c>
      <c r="BK144" s="34">
        <v>17042</v>
      </c>
      <c r="BL144" s="34">
        <v>17118</v>
      </c>
      <c r="BM144" s="34">
        <f t="shared" si="54"/>
        <v>200400</v>
      </c>
      <c r="BN144" s="34">
        <f t="shared" si="55"/>
        <v>16300</v>
      </c>
      <c r="BO144" s="34">
        <f t="shared" si="41"/>
        <v>16300</v>
      </c>
      <c r="BP144" s="34">
        <f t="shared" si="42"/>
        <v>16400</v>
      </c>
      <c r="BQ144" s="34">
        <f t="shared" si="43"/>
        <v>16500</v>
      </c>
      <c r="BR144" s="34">
        <f t="shared" si="44"/>
        <v>16600</v>
      </c>
      <c r="BS144" s="34">
        <f t="shared" si="45"/>
        <v>16700</v>
      </c>
      <c r="BT144" s="34">
        <f t="shared" si="46"/>
        <v>16700</v>
      </c>
      <c r="BU144" s="34">
        <f t="shared" si="47"/>
        <v>16800</v>
      </c>
      <c r="BV144" s="34">
        <f t="shared" si="48"/>
        <v>16900</v>
      </c>
      <c r="BW144" s="34">
        <f t="shared" si="49"/>
        <v>17000</v>
      </c>
      <c r="BX144" s="34">
        <f t="shared" si="50"/>
        <v>17100</v>
      </c>
      <c r="BY144" s="34">
        <f t="shared" si="51"/>
        <v>17100</v>
      </c>
    </row>
    <row r="145" spans="1:77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  <c r="BA145" s="34">
        <v>7588</v>
      </c>
      <c r="BB145" s="34">
        <v>7574</v>
      </c>
      <c r="BC145" s="34">
        <v>7560</v>
      </c>
      <c r="BD145" s="34">
        <v>7546</v>
      </c>
      <c r="BE145" s="34">
        <v>7532</v>
      </c>
      <c r="BF145" s="34">
        <v>7518</v>
      </c>
      <c r="BG145" s="34">
        <v>7504</v>
      </c>
      <c r="BH145" s="34">
        <v>7490</v>
      </c>
      <c r="BI145" s="34">
        <v>7476</v>
      </c>
      <c r="BJ145" s="34">
        <v>7462</v>
      </c>
      <c r="BK145" s="34">
        <v>7448</v>
      </c>
      <c r="BL145" s="34">
        <v>7434</v>
      </c>
      <c r="BM145" s="34">
        <f t="shared" si="54"/>
        <v>90132</v>
      </c>
      <c r="BN145" s="34">
        <f t="shared" si="55"/>
        <v>7600</v>
      </c>
      <c r="BO145" s="34">
        <f t="shared" si="41"/>
        <v>7600</v>
      </c>
      <c r="BP145" s="34">
        <f t="shared" si="42"/>
        <v>7600</v>
      </c>
      <c r="BQ145" s="34">
        <f t="shared" si="43"/>
        <v>7500</v>
      </c>
      <c r="BR145" s="34">
        <f t="shared" si="44"/>
        <v>7500</v>
      </c>
      <c r="BS145" s="34">
        <f t="shared" si="45"/>
        <v>7500</v>
      </c>
      <c r="BT145" s="34">
        <f t="shared" si="46"/>
        <v>7500</v>
      </c>
      <c r="BU145" s="34">
        <f t="shared" si="47"/>
        <v>7500</v>
      </c>
      <c r="BV145" s="34">
        <f t="shared" si="48"/>
        <v>7500</v>
      </c>
      <c r="BW145" s="34">
        <f t="shared" si="49"/>
        <v>7500</v>
      </c>
      <c r="BX145" s="34">
        <f t="shared" si="50"/>
        <v>7500</v>
      </c>
      <c r="BY145" s="34">
        <f t="shared" si="51"/>
        <v>7400</v>
      </c>
    </row>
    <row r="146" spans="1:77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  <c r="BA146" s="34">
        <v>1045.5</v>
      </c>
      <c r="BB146" s="34">
        <v>992.1</v>
      </c>
      <c r="BC146" s="34">
        <v>938.7</v>
      </c>
      <c r="BD146" s="34">
        <v>885.3</v>
      </c>
      <c r="BE146" s="34">
        <v>831.9</v>
      </c>
      <c r="BF146" s="34">
        <v>778.5</v>
      </c>
      <c r="BG146" s="34">
        <v>725.1</v>
      </c>
      <c r="BH146" s="34">
        <v>671.7</v>
      </c>
      <c r="BI146" s="34">
        <v>618.29999999999995</v>
      </c>
      <c r="BJ146" s="34">
        <v>564.9</v>
      </c>
      <c r="BK146" s="34">
        <v>511.5</v>
      </c>
      <c r="BL146" s="34">
        <v>458.1</v>
      </c>
      <c r="BM146" s="34">
        <f t="shared" si="54"/>
        <v>9021.6</v>
      </c>
      <c r="BN146" s="34">
        <f t="shared" si="55"/>
        <v>900</v>
      </c>
      <c r="BO146" s="34">
        <f t="shared" ref="BO146:BO209" si="56">ROUND($BM146/SUM($AO146:$AZ146)*AP146,-2)</f>
        <v>900</v>
      </c>
      <c r="BP146" s="34">
        <f t="shared" ref="BP146:BP209" si="57">ROUND($BM146/SUM($AO146:$AZ146)*AQ146,-2)</f>
        <v>900</v>
      </c>
      <c r="BQ146" s="34">
        <f t="shared" ref="BQ146:BQ209" si="58">ROUND($BM146/SUM($AO146:$AZ146)*AR146,-2)</f>
        <v>800</v>
      </c>
      <c r="BR146" s="34">
        <f t="shared" ref="BR146:BR209" si="59">ROUND($BM146/SUM($AO146:$AZ146)*AS146,-2)</f>
        <v>800</v>
      </c>
      <c r="BS146" s="34">
        <f t="shared" ref="BS146:BS209" si="60">ROUND($BM146/SUM($AO146:$AZ146)*AT146,-2)</f>
        <v>800</v>
      </c>
      <c r="BT146" s="34">
        <f t="shared" ref="BT146:BT209" si="61">ROUND($BM146/SUM($AO146:$AZ146)*AU146,-2)</f>
        <v>700</v>
      </c>
      <c r="BU146" s="34">
        <f t="shared" ref="BU146:BU209" si="62">ROUND($BM146/SUM($AO146:$AZ146)*AV146,-2)</f>
        <v>700</v>
      </c>
      <c r="BV146" s="34">
        <f t="shared" ref="BV146:BV209" si="63">ROUND($BM146/SUM($AO146:$AZ146)*AW146,-2)</f>
        <v>700</v>
      </c>
      <c r="BW146" s="34">
        <f t="shared" ref="BW146:BW209" si="64">ROUND($BM146/SUM($AO146:$AZ146)*AX146,-2)</f>
        <v>700</v>
      </c>
      <c r="BX146" s="34">
        <f t="shared" ref="BX146:BX209" si="65">ROUND($BM146/SUM($AO146:$AZ146)*AY146,-2)</f>
        <v>600</v>
      </c>
      <c r="BY146" s="34">
        <f t="shared" ref="BY146:BY209" si="66">ROUND($BM146/SUM($AO146:$AZ146)*AZ146,-2)</f>
        <v>600</v>
      </c>
    </row>
    <row r="147" spans="1:77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  <c r="BA147" s="34">
        <v>12897.5</v>
      </c>
      <c r="BB147" s="34">
        <v>12893.8</v>
      </c>
      <c r="BC147" s="34">
        <v>12890.1</v>
      </c>
      <c r="BD147" s="34">
        <v>12886.4</v>
      </c>
      <c r="BE147" s="34">
        <v>12882.7</v>
      </c>
      <c r="BF147" s="34">
        <v>12879</v>
      </c>
      <c r="BG147" s="34">
        <v>12875.3</v>
      </c>
      <c r="BH147" s="34">
        <v>12871.6</v>
      </c>
      <c r="BI147" s="34">
        <v>12867.9</v>
      </c>
      <c r="BJ147" s="34">
        <v>12864.2</v>
      </c>
      <c r="BK147" s="34">
        <v>12860.5</v>
      </c>
      <c r="BL147" s="34">
        <v>12856.8</v>
      </c>
      <c r="BM147" s="34">
        <f t="shared" si="54"/>
        <v>154525.79999999999</v>
      </c>
      <c r="BN147" s="34">
        <f t="shared" si="55"/>
        <v>12900</v>
      </c>
      <c r="BO147" s="34">
        <f t="shared" si="56"/>
        <v>12900</v>
      </c>
      <c r="BP147" s="34">
        <f t="shared" si="57"/>
        <v>12900</v>
      </c>
      <c r="BQ147" s="34">
        <f t="shared" si="58"/>
        <v>12900</v>
      </c>
      <c r="BR147" s="34">
        <f t="shared" si="59"/>
        <v>12900</v>
      </c>
      <c r="BS147" s="34">
        <f t="shared" si="60"/>
        <v>12900</v>
      </c>
      <c r="BT147" s="34">
        <f t="shared" si="61"/>
        <v>12900</v>
      </c>
      <c r="BU147" s="34">
        <f t="shared" si="62"/>
        <v>12900</v>
      </c>
      <c r="BV147" s="34">
        <f t="shared" si="63"/>
        <v>12900</v>
      </c>
      <c r="BW147" s="34">
        <f t="shared" si="64"/>
        <v>12900</v>
      </c>
      <c r="BX147" s="34">
        <f t="shared" si="65"/>
        <v>12900</v>
      </c>
      <c r="BY147" s="34">
        <f t="shared" si="66"/>
        <v>12900</v>
      </c>
    </row>
    <row r="148" spans="1:77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  <c r="BA148" s="34">
        <v>10025.5</v>
      </c>
      <c r="BB148" s="34">
        <v>9938.7999999999993</v>
      </c>
      <c r="BC148" s="34">
        <v>9852.1</v>
      </c>
      <c r="BD148" s="34">
        <v>9765.4</v>
      </c>
      <c r="BE148" s="34">
        <v>9678.7000000000007</v>
      </c>
      <c r="BF148" s="34">
        <v>9592</v>
      </c>
      <c r="BG148" s="34">
        <v>9505.2999999999993</v>
      </c>
      <c r="BH148" s="34">
        <v>9418.6</v>
      </c>
      <c r="BI148" s="34">
        <v>9331.9</v>
      </c>
      <c r="BJ148" s="34">
        <v>9245.2000000000007</v>
      </c>
      <c r="BK148" s="34">
        <v>9158.5</v>
      </c>
      <c r="BL148" s="34">
        <v>9071.7999999999993</v>
      </c>
      <c r="BM148" s="34">
        <f t="shared" si="54"/>
        <v>114583.8</v>
      </c>
      <c r="BN148" s="34">
        <f t="shared" si="55"/>
        <v>10000</v>
      </c>
      <c r="BO148" s="34">
        <f t="shared" si="56"/>
        <v>9900</v>
      </c>
      <c r="BP148" s="34">
        <f t="shared" si="57"/>
        <v>9800</v>
      </c>
      <c r="BQ148" s="34">
        <f t="shared" si="58"/>
        <v>9700</v>
      </c>
      <c r="BR148" s="34">
        <f t="shared" si="59"/>
        <v>9700</v>
      </c>
      <c r="BS148" s="34">
        <f t="shared" si="60"/>
        <v>9600</v>
      </c>
      <c r="BT148" s="34">
        <f t="shared" si="61"/>
        <v>9500</v>
      </c>
      <c r="BU148" s="34">
        <f t="shared" si="62"/>
        <v>9400</v>
      </c>
      <c r="BV148" s="34">
        <f t="shared" si="63"/>
        <v>9400</v>
      </c>
      <c r="BW148" s="34">
        <f t="shared" si="64"/>
        <v>9300</v>
      </c>
      <c r="BX148" s="34">
        <f t="shared" si="65"/>
        <v>9200</v>
      </c>
      <c r="BY148" s="34">
        <f t="shared" si="66"/>
        <v>9100</v>
      </c>
    </row>
    <row r="149" spans="1:77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  <c r="BA149" s="34">
        <v>6088.5</v>
      </c>
      <c r="BB149" s="34">
        <v>6115.9</v>
      </c>
      <c r="BC149" s="34">
        <v>6143.3</v>
      </c>
      <c r="BD149" s="34">
        <v>6170.7</v>
      </c>
      <c r="BE149" s="34">
        <v>6198.1</v>
      </c>
      <c r="BF149" s="34">
        <v>6225.5</v>
      </c>
      <c r="BG149" s="34">
        <v>6252.9</v>
      </c>
      <c r="BH149" s="34">
        <v>6280.3</v>
      </c>
      <c r="BI149" s="34">
        <v>6307.7</v>
      </c>
      <c r="BJ149" s="34">
        <v>6335.1</v>
      </c>
      <c r="BK149" s="34">
        <v>6362.5</v>
      </c>
      <c r="BL149" s="34">
        <v>6389.9</v>
      </c>
      <c r="BM149" s="34">
        <f t="shared" si="54"/>
        <v>74870.399999999994</v>
      </c>
      <c r="BN149" s="34">
        <f t="shared" si="55"/>
        <v>6100</v>
      </c>
      <c r="BO149" s="34">
        <f t="shared" si="56"/>
        <v>6100</v>
      </c>
      <c r="BP149" s="34">
        <f t="shared" si="57"/>
        <v>6100</v>
      </c>
      <c r="BQ149" s="34">
        <f t="shared" si="58"/>
        <v>6200</v>
      </c>
      <c r="BR149" s="34">
        <f t="shared" si="59"/>
        <v>6200</v>
      </c>
      <c r="BS149" s="34">
        <f t="shared" si="60"/>
        <v>6200</v>
      </c>
      <c r="BT149" s="34">
        <f t="shared" si="61"/>
        <v>6300</v>
      </c>
      <c r="BU149" s="34">
        <f t="shared" si="62"/>
        <v>6300</v>
      </c>
      <c r="BV149" s="34">
        <f t="shared" si="63"/>
        <v>6300</v>
      </c>
      <c r="BW149" s="34">
        <f t="shared" si="64"/>
        <v>6300</v>
      </c>
      <c r="BX149" s="34">
        <f t="shared" si="65"/>
        <v>6400</v>
      </c>
      <c r="BY149" s="34">
        <f t="shared" si="66"/>
        <v>6400</v>
      </c>
    </row>
    <row r="150" spans="1:77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  <c r="BA150" s="34">
        <v>-11564</v>
      </c>
      <c r="BB150" s="34">
        <v>-11755</v>
      </c>
      <c r="BC150" s="34">
        <v>-11946</v>
      </c>
      <c r="BD150" s="34">
        <v>-12137</v>
      </c>
      <c r="BE150" s="34">
        <v>-12328</v>
      </c>
      <c r="BF150" s="34">
        <v>-12519</v>
      </c>
      <c r="BG150" s="34">
        <v>-12710</v>
      </c>
      <c r="BH150" s="34">
        <v>-12901</v>
      </c>
      <c r="BI150" s="34">
        <v>-13092</v>
      </c>
      <c r="BJ150" s="34">
        <v>-13283</v>
      </c>
      <c r="BK150" s="34">
        <v>-13474</v>
      </c>
      <c r="BL150" s="34">
        <v>-13665</v>
      </c>
      <c r="BM150" s="34">
        <f t="shared" si="54"/>
        <v>-151374</v>
      </c>
      <c r="BN150" s="34">
        <f t="shared" si="55"/>
        <v>-11300</v>
      </c>
      <c r="BO150" s="34">
        <f t="shared" si="56"/>
        <v>-11600</v>
      </c>
      <c r="BP150" s="34">
        <f t="shared" si="57"/>
        <v>-11800</v>
      </c>
      <c r="BQ150" s="34">
        <f t="shared" si="58"/>
        <v>-12000</v>
      </c>
      <c r="BR150" s="34">
        <f t="shared" si="59"/>
        <v>-12300</v>
      </c>
      <c r="BS150" s="34">
        <f t="shared" si="60"/>
        <v>-12500</v>
      </c>
      <c r="BT150" s="34">
        <f t="shared" si="61"/>
        <v>-12700</v>
      </c>
      <c r="BU150" s="34">
        <f t="shared" si="62"/>
        <v>-13000</v>
      </c>
      <c r="BV150" s="34">
        <f t="shared" si="63"/>
        <v>-13200</v>
      </c>
      <c r="BW150" s="34">
        <f t="shared" si="64"/>
        <v>-13400</v>
      </c>
      <c r="BX150" s="34">
        <f t="shared" si="65"/>
        <v>-13700</v>
      </c>
      <c r="BY150" s="34">
        <f t="shared" si="66"/>
        <v>-13900</v>
      </c>
    </row>
    <row r="151" spans="1:77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  <c r="BA151" s="34">
        <v>5850</v>
      </c>
      <c r="BB151" s="34">
        <v>5763</v>
      </c>
      <c r="BC151" s="34">
        <v>5676</v>
      </c>
      <c r="BD151" s="34">
        <v>5589</v>
      </c>
      <c r="BE151" s="34">
        <v>5502</v>
      </c>
      <c r="BF151" s="34">
        <v>5415</v>
      </c>
      <c r="BG151" s="34">
        <v>5328</v>
      </c>
      <c r="BH151" s="34">
        <v>5241</v>
      </c>
      <c r="BI151" s="34">
        <v>5154</v>
      </c>
      <c r="BJ151" s="34">
        <v>5067</v>
      </c>
      <c r="BK151" s="34">
        <v>4980</v>
      </c>
      <c r="BL151" s="34">
        <v>4893</v>
      </c>
      <c r="BM151" s="34">
        <f t="shared" si="54"/>
        <v>64458</v>
      </c>
      <c r="BN151" s="34">
        <f t="shared" si="55"/>
        <v>5800</v>
      </c>
      <c r="BO151" s="34">
        <f t="shared" si="56"/>
        <v>5700</v>
      </c>
      <c r="BP151" s="34">
        <f t="shared" si="57"/>
        <v>5600</v>
      </c>
      <c r="BQ151" s="34">
        <f t="shared" si="58"/>
        <v>5600</v>
      </c>
      <c r="BR151" s="34">
        <f t="shared" si="59"/>
        <v>5500</v>
      </c>
      <c r="BS151" s="34">
        <f t="shared" si="60"/>
        <v>5400</v>
      </c>
      <c r="BT151" s="34">
        <f t="shared" si="61"/>
        <v>5300</v>
      </c>
      <c r="BU151" s="34">
        <f t="shared" si="62"/>
        <v>5300</v>
      </c>
      <c r="BV151" s="34">
        <f t="shared" si="63"/>
        <v>5200</v>
      </c>
      <c r="BW151" s="34">
        <f t="shared" si="64"/>
        <v>5100</v>
      </c>
      <c r="BX151" s="34">
        <f t="shared" si="65"/>
        <v>5000</v>
      </c>
      <c r="BY151" s="34">
        <f t="shared" si="66"/>
        <v>5000</v>
      </c>
    </row>
    <row r="152" spans="1:77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  <c r="BA152" s="34">
        <v>19785.5</v>
      </c>
      <c r="BB152" s="34">
        <v>19977.099999999999</v>
      </c>
      <c r="BC152" s="34">
        <v>20168.7</v>
      </c>
      <c r="BD152" s="34">
        <v>20360.3</v>
      </c>
      <c r="BE152" s="34">
        <v>20551.900000000001</v>
      </c>
      <c r="BF152" s="34">
        <v>20743.5</v>
      </c>
      <c r="BG152" s="34">
        <v>20935.099999999999</v>
      </c>
      <c r="BH152" s="34">
        <v>21126.7</v>
      </c>
      <c r="BI152" s="34">
        <v>21318.3</v>
      </c>
      <c r="BJ152" s="34">
        <v>21509.9</v>
      </c>
      <c r="BK152" s="34">
        <v>21701.5</v>
      </c>
      <c r="BL152" s="34">
        <v>21893.1</v>
      </c>
      <c r="BM152" s="34">
        <f t="shared" si="54"/>
        <v>250071.6</v>
      </c>
      <c r="BN152" s="34">
        <f t="shared" si="55"/>
        <v>19700</v>
      </c>
      <c r="BO152" s="34">
        <f t="shared" si="56"/>
        <v>19900</v>
      </c>
      <c r="BP152" s="34">
        <f t="shared" si="57"/>
        <v>20100</v>
      </c>
      <c r="BQ152" s="34">
        <f t="shared" si="58"/>
        <v>20300</v>
      </c>
      <c r="BR152" s="34">
        <f t="shared" si="59"/>
        <v>20500</v>
      </c>
      <c r="BS152" s="34">
        <f t="shared" si="60"/>
        <v>20700</v>
      </c>
      <c r="BT152" s="34">
        <f t="shared" si="61"/>
        <v>20900</v>
      </c>
      <c r="BU152" s="34">
        <f t="shared" si="62"/>
        <v>21200</v>
      </c>
      <c r="BV152" s="34">
        <f t="shared" si="63"/>
        <v>21400</v>
      </c>
      <c r="BW152" s="34">
        <f t="shared" si="64"/>
        <v>21600</v>
      </c>
      <c r="BX152" s="34">
        <f t="shared" si="65"/>
        <v>21800</v>
      </c>
      <c r="BY152" s="34">
        <f t="shared" si="66"/>
        <v>22000</v>
      </c>
    </row>
    <row r="153" spans="1:77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  <c r="BA153" s="34">
        <v>13739</v>
      </c>
      <c r="BB153" s="34">
        <v>13980.3</v>
      </c>
      <c r="BC153" s="34">
        <v>14221.6</v>
      </c>
      <c r="BD153" s="34">
        <v>14462.9</v>
      </c>
      <c r="BE153" s="34">
        <v>14704.2</v>
      </c>
      <c r="BF153" s="34">
        <v>14945.5</v>
      </c>
      <c r="BG153" s="34">
        <v>15186.8</v>
      </c>
      <c r="BH153" s="34">
        <v>15428.1</v>
      </c>
      <c r="BI153" s="34">
        <v>15669.4</v>
      </c>
      <c r="BJ153" s="34">
        <v>15910.7</v>
      </c>
      <c r="BK153" s="34">
        <v>16152</v>
      </c>
      <c r="BL153" s="34">
        <v>16393.3</v>
      </c>
      <c r="BM153" s="34">
        <f t="shared" si="54"/>
        <v>180793.80000000002</v>
      </c>
      <c r="BN153" s="34">
        <f t="shared" si="55"/>
        <v>13400</v>
      </c>
      <c r="BO153" s="34">
        <f t="shared" si="56"/>
        <v>13700</v>
      </c>
      <c r="BP153" s="34">
        <f t="shared" si="57"/>
        <v>14000</v>
      </c>
      <c r="BQ153" s="34">
        <f t="shared" si="58"/>
        <v>14300</v>
      </c>
      <c r="BR153" s="34">
        <f t="shared" si="59"/>
        <v>14600</v>
      </c>
      <c r="BS153" s="34">
        <f t="shared" si="60"/>
        <v>14900</v>
      </c>
      <c r="BT153" s="34">
        <f t="shared" si="61"/>
        <v>15200</v>
      </c>
      <c r="BU153" s="34">
        <f t="shared" si="62"/>
        <v>15500</v>
      </c>
      <c r="BV153" s="34">
        <f t="shared" si="63"/>
        <v>15800</v>
      </c>
      <c r="BW153" s="34">
        <f t="shared" si="64"/>
        <v>16100</v>
      </c>
      <c r="BX153" s="34">
        <f t="shared" si="65"/>
        <v>16400</v>
      </c>
      <c r="BY153" s="34">
        <f t="shared" si="66"/>
        <v>16700</v>
      </c>
    </row>
    <row r="154" spans="1:77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  <c r="BA154" s="34">
        <v>7490</v>
      </c>
      <c r="BB154" s="34">
        <v>7393.3</v>
      </c>
      <c r="BC154" s="34">
        <v>7296.6</v>
      </c>
      <c r="BD154" s="34">
        <v>7199.9</v>
      </c>
      <c r="BE154" s="34">
        <v>7103.2</v>
      </c>
      <c r="BF154" s="34">
        <v>7006.5</v>
      </c>
      <c r="BG154" s="34">
        <v>6909.8</v>
      </c>
      <c r="BH154" s="34">
        <v>6813.1</v>
      </c>
      <c r="BI154" s="34">
        <v>6716.4</v>
      </c>
      <c r="BJ154" s="34">
        <v>6619.7</v>
      </c>
      <c r="BK154" s="34">
        <v>6523</v>
      </c>
      <c r="BL154" s="34">
        <v>6426.3</v>
      </c>
      <c r="BM154" s="34">
        <f t="shared" si="54"/>
        <v>83497.8</v>
      </c>
      <c r="BN154" s="34">
        <f t="shared" si="55"/>
        <v>7400</v>
      </c>
      <c r="BO154" s="34">
        <f t="shared" si="56"/>
        <v>7300</v>
      </c>
      <c r="BP154" s="34">
        <f t="shared" si="57"/>
        <v>7200</v>
      </c>
      <c r="BQ154" s="34">
        <f t="shared" si="58"/>
        <v>7200</v>
      </c>
      <c r="BR154" s="34">
        <f t="shared" si="59"/>
        <v>7100</v>
      </c>
      <c r="BS154" s="34">
        <f t="shared" si="60"/>
        <v>7000</v>
      </c>
      <c r="BT154" s="34">
        <f t="shared" si="61"/>
        <v>6900</v>
      </c>
      <c r="BU154" s="34">
        <f t="shared" si="62"/>
        <v>6800</v>
      </c>
      <c r="BV154" s="34">
        <f t="shared" si="63"/>
        <v>6800</v>
      </c>
      <c r="BW154" s="34">
        <f t="shared" si="64"/>
        <v>6700</v>
      </c>
      <c r="BX154" s="34">
        <f t="shared" si="65"/>
        <v>6600</v>
      </c>
      <c r="BY154" s="34">
        <f t="shared" si="66"/>
        <v>6500</v>
      </c>
    </row>
    <row r="155" spans="1:77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  <c r="BA155" s="34">
        <v>4048.5</v>
      </c>
      <c r="BB155" s="34">
        <v>3879.8</v>
      </c>
      <c r="BC155" s="34">
        <v>3711.1</v>
      </c>
      <c r="BD155" s="34">
        <v>3542.4</v>
      </c>
      <c r="BE155" s="34">
        <v>3373.7</v>
      </c>
      <c r="BF155" s="34">
        <v>3205</v>
      </c>
      <c r="BG155" s="34">
        <v>3036.3</v>
      </c>
      <c r="BH155" s="34">
        <v>2867.6</v>
      </c>
      <c r="BI155" s="34">
        <v>2698.9</v>
      </c>
      <c r="BJ155" s="34">
        <v>2530.1999999999998</v>
      </c>
      <c r="BK155" s="34">
        <v>2361.5</v>
      </c>
      <c r="BL155" s="34">
        <v>2192.8000000000002</v>
      </c>
      <c r="BM155" s="34">
        <f t="shared" si="54"/>
        <v>37447.800000000003</v>
      </c>
      <c r="BN155" s="34">
        <f t="shared" si="55"/>
        <v>3700</v>
      </c>
      <c r="BO155" s="34">
        <f t="shared" si="56"/>
        <v>3600</v>
      </c>
      <c r="BP155" s="34">
        <f t="shared" si="57"/>
        <v>3500</v>
      </c>
      <c r="BQ155" s="34">
        <f t="shared" si="58"/>
        <v>3400</v>
      </c>
      <c r="BR155" s="34">
        <f t="shared" si="59"/>
        <v>3300</v>
      </c>
      <c r="BS155" s="34">
        <f t="shared" si="60"/>
        <v>3200</v>
      </c>
      <c r="BT155" s="34">
        <f t="shared" si="61"/>
        <v>3100</v>
      </c>
      <c r="BU155" s="34">
        <f t="shared" si="62"/>
        <v>3000</v>
      </c>
      <c r="BV155" s="34">
        <f t="shared" si="63"/>
        <v>2900</v>
      </c>
      <c r="BW155" s="34">
        <f t="shared" si="64"/>
        <v>2800</v>
      </c>
      <c r="BX155" s="34">
        <f t="shared" si="65"/>
        <v>2700</v>
      </c>
      <c r="BY155" s="34">
        <f t="shared" si="66"/>
        <v>2600</v>
      </c>
    </row>
    <row r="156" spans="1:77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  <c r="BA156" s="34">
        <v>14468.5</v>
      </c>
      <c r="BB156" s="34">
        <v>14529.9</v>
      </c>
      <c r="BC156" s="34">
        <v>14591.3</v>
      </c>
      <c r="BD156" s="34">
        <v>14652.7</v>
      </c>
      <c r="BE156" s="34">
        <v>14714.1</v>
      </c>
      <c r="BF156" s="34">
        <v>14775.5</v>
      </c>
      <c r="BG156" s="34">
        <v>14836.9</v>
      </c>
      <c r="BH156" s="34">
        <v>14898.3</v>
      </c>
      <c r="BI156" s="34">
        <v>14959.7</v>
      </c>
      <c r="BJ156" s="34">
        <v>15021.1</v>
      </c>
      <c r="BK156" s="34">
        <v>15082.5</v>
      </c>
      <c r="BL156" s="34">
        <v>15143.9</v>
      </c>
      <c r="BM156" s="34">
        <f t="shared" si="54"/>
        <v>177674.4</v>
      </c>
      <c r="BN156" s="34">
        <f t="shared" si="55"/>
        <v>14500</v>
      </c>
      <c r="BO156" s="34">
        <f t="shared" si="56"/>
        <v>14500</v>
      </c>
      <c r="BP156" s="34">
        <f t="shared" si="57"/>
        <v>14600</v>
      </c>
      <c r="BQ156" s="34">
        <f t="shared" si="58"/>
        <v>14600</v>
      </c>
      <c r="BR156" s="34">
        <f t="shared" si="59"/>
        <v>14700</v>
      </c>
      <c r="BS156" s="34">
        <f t="shared" si="60"/>
        <v>14800</v>
      </c>
      <c r="BT156" s="34">
        <f t="shared" si="61"/>
        <v>14800</v>
      </c>
      <c r="BU156" s="34">
        <f t="shared" si="62"/>
        <v>14900</v>
      </c>
      <c r="BV156" s="34">
        <f t="shared" si="63"/>
        <v>15000</v>
      </c>
      <c r="BW156" s="34">
        <f t="shared" si="64"/>
        <v>15000</v>
      </c>
      <c r="BX156" s="34">
        <f t="shared" si="65"/>
        <v>15100</v>
      </c>
      <c r="BY156" s="34">
        <f t="shared" si="66"/>
        <v>15200</v>
      </c>
    </row>
    <row r="157" spans="1:77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  <c r="BA157" s="34">
        <v>16492.5</v>
      </c>
      <c r="BB157" s="34">
        <v>16729.099999999999</v>
      </c>
      <c r="BC157" s="34">
        <v>16965.7</v>
      </c>
      <c r="BD157" s="34">
        <v>17202.3</v>
      </c>
      <c r="BE157" s="34">
        <v>17438.900000000001</v>
      </c>
      <c r="BF157" s="34">
        <v>17675.5</v>
      </c>
      <c r="BG157" s="34">
        <v>17912.099999999999</v>
      </c>
      <c r="BH157" s="34">
        <v>18148.7</v>
      </c>
      <c r="BI157" s="34">
        <v>18385.3</v>
      </c>
      <c r="BJ157" s="34">
        <v>18621.900000000001</v>
      </c>
      <c r="BK157" s="34">
        <v>18858.5</v>
      </c>
      <c r="BL157" s="34">
        <v>19095.099999999999</v>
      </c>
      <c r="BM157" s="34">
        <f t="shared" si="54"/>
        <v>213525.6</v>
      </c>
      <c r="BN157" s="34">
        <f t="shared" si="55"/>
        <v>16200</v>
      </c>
      <c r="BO157" s="34">
        <f t="shared" si="56"/>
        <v>16500</v>
      </c>
      <c r="BP157" s="34">
        <f t="shared" si="57"/>
        <v>16800</v>
      </c>
      <c r="BQ157" s="34">
        <f t="shared" si="58"/>
        <v>17100</v>
      </c>
      <c r="BR157" s="34">
        <f t="shared" si="59"/>
        <v>17400</v>
      </c>
      <c r="BS157" s="34">
        <f t="shared" si="60"/>
        <v>17700</v>
      </c>
      <c r="BT157" s="34">
        <f t="shared" si="61"/>
        <v>17900</v>
      </c>
      <c r="BU157" s="34">
        <f t="shared" si="62"/>
        <v>18200</v>
      </c>
      <c r="BV157" s="34">
        <f t="shared" si="63"/>
        <v>18500</v>
      </c>
      <c r="BW157" s="34">
        <f t="shared" si="64"/>
        <v>18800</v>
      </c>
      <c r="BX157" s="34">
        <f t="shared" si="65"/>
        <v>19100</v>
      </c>
      <c r="BY157" s="34">
        <f t="shared" si="66"/>
        <v>19300</v>
      </c>
    </row>
    <row r="158" spans="1:77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  <c r="BA158" s="34">
        <v>516</v>
      </c>
      <c r="BB158" s="34">
        <v>401.3</v>
      </c>
      <c r="BC158" s="34">
        <v>286.60000000000002</v>
      </c>
      <c r="BD158" s="34">
        <v>171.9</v>
      </c>
      <c r="BE158" s="34">
        <v>57.199999999999903</v>
      </c>
      <c r="BF158" s="34">
        <v>-57.5</v>
      </c>
      <c r="BG158" s="34">
        <v>-172.2</v>
      </c>
      <c r="BH158" s="34">
        <v>-286.89999999999998</v>
      </c>
      <c r="BI158" s="34">
        <v>-401.6</v>
      </c>
      <c r="BJ158" s="34">
        <v>-516.29999999999995</v>
      </c>
      <c r="BK158" s="34">
        <v>-631</v>
      </c>
      <c r="BL158" s="34">
        <v>-745.7</v>
      </c>
      <c r="BM158" s="34">
        <f t="shared" si="54"/>
        <v>-1378.2</v>
      </c>
      <c r="BN158" s="34">
        <f t="shared" si="55"/>
        <v>-200</v>
      </c>
      <c r="BO158" s="34">
        <f t="shared" si="56"/>
        <v>-200</v>
      </c>
      <c r="BP158" s="34">
        <f t="shared" si="57"/>
        <v>-200</v>
      </c>
      <c r="BQ158" s="34">
        <f t="shared" si="58"/>
        <v>-100</v>
      </c>
      <c r="BR158" s="34">
        <f t="shared" si="59"/>
        <v>-100</v>
      </c>
      <c r="BS158" s="34">
        <f t="shared" si="60"/>
        <v>-100</v>
      </c>
      <c r="BT158" s="34">
        <f t="shared" si="61"/>
        <v>-100</v>
      </c>
      <c r="BU158" s="34">
        <f t="shared" si="62"/>
        <v>-100</v>
      </c>
      <c r="BV158" s="34">
        <f t="shared" si="63"/>
        <v>-100</v>
      </c>
      <c r="BW158" s="34">
        <f t="shared" si="64"/>
        <v>-100</v>
      </c>
      <c r="BX158" s="34">
        <f t="shared" si="65"/>
        <v>-100</v>
      </c>
      <c r="BY158" s="34">
        <f t="shared" si="66"/>
        <v>-100</v>
      </c>
    </row>
    <row r="159" spans="1:77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  <c r="BA159" s="34">
        <v>12299</v>
      </c>
      <c r="BB159" s="34">
        <v>12319</v>
      </c>
      <c r="BC159" s="34">
        <v>12339</v>
      </c>
      <c r="BD159" s="34">
        <v>12359</v>
      </c>
      <c r="BE159" s="34">
        <v>12379</v>
      </c>
      <c r="BF159" s="34">
        <v>12399</v>
      </c>
      <c r="BG159" s="34">
        <v>12419</v>
      </c>
      <c r="BH159" s="34">
        <v>12439</v>
      </c>
      <c r="BI159" s="34">
        <v>12459</v>
      </c>
      <c r="BJ159" s="34">
        <v>12479</v>
      </c>
      <c r="BK159" s="34">
        <v>12499</v>
      </c>
      <c r="BL159" s="34">
        <v>12519</v>
      </c>
      <c r="BM159" s="34">
        <f t="shared" si="54"/>
        <v>148908</v>
      </c>
      <c r="BN159" s="34">
        <f t="shared" si="55"/>
        <v>12300</v>
      </c>
      <c r="BO159" s="34">
        <f t="shared" si="56"/>
        <v>12300</v>
      </c>
      <c r="BP159" s="34">
        <f t="shared" si="57"/>
        <v>12300</v>
      </c>
      <c r="BQ159" s="34">
        <f t="shared" si="58"/>
        <v>12400</v>
      </c>
      <c r="BR159" s="34">
        <f t="shared" si="59"/>
        <v>12400</v>
      </c>
      <c r="BS159" s="34">
        <f t="shared" si="60"/>
        <v>12400</v>
      </c>
      <c r="BT159" s="34">
        <f t="shared" si="61"/>
        <v>12400</v>
      </c>
      <c r="BU159" s="34">
        <f t="shared" si="62"/>
        <v>12400</v>
      </c>
      <c r="BV159" s="34">
        <f t="shared" si="63"/>
        <v>12500</v>
      </c>
      <c r="BW159" s="34">
        <f t="shared" si="64"/>
        <v>12500</v>
      </c>
      <c r="BX159" s="34">
        <f t="shared" si="65"/>
        <v>12500</v>
      </c>
      <c r="BY159" s="34">
        <f t="shared" si="66"/>
        <v>12500</v>
      </c>
    </row>
    <row r="160" spans="1:77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  <c r="BA160" s="34">
        <v>-5385</v>
      </c>
      <c r="BB160" s="34">
        <v>-5629</v>
      </c>
      <c r="BC160" s="34">
        <v>-5873</v>
      </c>
      <c r="BD160" s="34">
        <v>-6117</v>
      </c>
      <c r="BE160" s="34">
        <v>-6361</v>
      </c>
      <c r="BF160" s="34">
        <v>-6605</v>
      </c>
      <c r="BG160" s="34">
        <v>-6849</v>
      </c>
      <c r="BH160" s="34">
        <v>-7093</v>
      </c>
      <c r="BI160" s="34">
        <v>-7337</v>
      </c>
      <c r="BJ160" s="34">
        <v>-7581</v>
      </c>
      <c r="BK160" s="34">
        <v>-7825</v>
      </c>
      <c r="BL160" s="34">
        <v>-8069</v>
      </c>
      <c r="BM160" s="34">
        <f t="shared" si="54"/>
        <v>-80724</v>
      </c>
      <c r="BN160" s="34">
        <f t="shared" si="55"/>
        <v>-4400</v>
      </c>
      <c r="BO160" s="34">
        <f t="shared" si="56"/>
        <v>-4800</v>
      </c>
      <c r="BP160" s="34">
        <f t="shared" si="57"/>
        <v>-5200</v>
      </c>
      <c r="BQ160" s="34">
        <f t="shared" si="58"/>
        <v>-5600</v>
      </c>
      <c r="BR160" s="34">
        <f t="shared" si="59"/>
        <v>-6100</v>
      </c>
      <c r="BS160" s="34">
        <f t="shared" si="60"/>
        <v>-6500</v>
      </c>
      <c r="BT160" s="34">
        <f t="shared" si="61"/>
        <v>-6900</v>
      </c>
      <c r="BU160" s="34">
        <f t="shared" si="62"/>
        <v>-7400</v>
      </c>
      <c r="BV160" s="34">
        <f t="shared" si="63"/>
        <v>-7800</v>
      </c>
      <c r="BW160" s="34">
        <f t="shared" si="64"/>
        <v>-8200</v>
      </c>
      <c r="BX160" s="34">
        <f t="shared" si="65"/>
        <v>-8700</v>
      </c>
      <c r="BY160" s="34">
        <f t="shared" si="66"/>
        <v>-9100</v>
      </c>
    </row>
    <row r="161" spans="1:77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  <c r="BA161" s="34">
        <v>9259.5</v>
      </c>
      <c r="BB161" s="34">
        <v>9249.9</v>
      </c>
      <c r="BC161" s="34">
        <v>9240.2999999999993</v>
      </c>
      <c r="BD161" s="34">
        <v>9230.7000000000007</v>
      </c>
      <c r="BE161" s="34">
        <v>9221.1</v>
      </c>
      <c r="BF161" s="34">
        <v>9211.5</v>
      </c>
      <c r="BG161" s="34">
        <v>9201.9</v>
      </c>
      <c r="BH161" s="34">
        <v>9192.2999999999993</v>
      </c>
      <c r="BI161" s="34">
        <v>9182.7000000000007</v>
      </c>
      <c r="BJ161" s="34">
        <v>9173.1</v>
      </c>
      <c r="BK161" s="34">
        <v>9163.5</v>
      </c>
      <c r="BL161" s="34">
        <v>9153.9</v>
      </c>
      <c r="BM161" s="34">
        <f t="shared" si="54"/>
        <v>110480.4</v>
      </c>
      <c r="BN161" s="34">
        <f t="shared" si="55"/>
        <v>9300</v>
      </c>
      <c r="BO161" s="34">
        <f t="shared" si="56"/>
        <v>9200</v>
      </c>
      <c r="BP161" s="34">
        <f t="shared" si="57"/>
        <v>9200</v>
      </c>
      <c r="BQ161" s="34">
        <f t="shared" si="58"/>
        <v>9200</v>
      </c>
      <c r="BR161" s="34">
        <f t="shared" si="59"/>
        <v>9200</v>
      </c>
      <c r="BS161" s="34">
        <f t="shared" si="60"/>
        <v>9200</v>
      </c>
      <c r="BT161" s="34">
        <f t="shared" si="61"/>
        <v>9200</v>
      </c>
      <c r="BU161" s="34">
        <f t="shared" si="62"/>
        <v>9200</v>
      </c>
      <c r="BV161" s="34">
        <f t="shared" si="63"/>
        <v>9200</v>
      </c>
      <c r="BW161" s="34">
        <f t="shared" si="64"/>
        <v>9200</v>
      </c>
      <c r="BX161" s="34">
        <f t="shared" si="65"/>
        <v>9200</v>
      </c>
      <c r="BY161" s="34">
        <f t="shared" si="66"/>
        <v>9200</v>
      </c>
    </row>
    <row r="162" spans="1:77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  <c r="BA162" s="34">
        <v>6558.5</v>
      </c>
      <c r="BB162" s="34">
        <v>6520.9</v>
      </c>
      <c r="BC162" s="34">
        <v>6483.3</v>
      </c>
      <c r="BD162" s="34">
        <v>6445.7</v>
      </c>
      <c r="BE162" s="34">
        <v>6408.1</v>
      </c>
      <c r="BF162" s="34">
        <v>6370.5</v>
      </c>
      <c r="BG162" s="34">
        <v>6332.9</v>
      </c>
      <c r="BH162" s="34">
        <v>6295.3</v>
      </c>
      <c r="BI162" s="34">
        <v>6257.7</v>
      </c>
      <c r="BJ162" s="34">
        <v>6220.1</v>
      </c>
      <c r="BK162" s="34">
        <v>6182.5</v>
      </c>
      <c r="BL162" s="34">
        <v>6144.9</v>
      </c>
      <c r="BM162" s="34">
        <f t="shared" si="54"/>
        <v>76220.399999999994</v>
      </c>
      <c r="BN162" s="34">
        <f t="shared" si="55"/>
        <v>6500</v>
      </c>
      <c r="BO162" s="34">
        <f t="shared" si="56"/>
        <v>6500</v>
      </c>
      <c r="BP162" s="34">
        <f t="shared" si="57"/>
        <v>6500</v>
      </c>
      <c r="BQ162" s="34">
        <f t="shared" si="58"/>
        <v>6400</v>
      </c>
      <c r="BR162" s="34">
        <f t="shared" si="59"/>
        <v>6400</v>
      </c>
      <c r="BS162" s="34">
        <f t="shared" si="60"/>
        <v>6400</v>
      </c>
      <c r="BT162" s="34">
        <f t="shared" si="61"/>
        <v>6300</v>
      </c>
      <c r="BU162" s="34">
        <f t="shared" si="62"/>
        <v>6300</v>
      </c>
      <c r="BV162" s="34">
        <f t="shared" si="63"/>
        <v>6300</v>
      </c>
      <c r="BW162" s="34">
        <f t="shared" si="64"/>
        <v>6200</v>
      </c>
      <c r="BX162" s="34">
        <f t="shared" si="65"/>
        <v>6200</v>
      </c>
      <c r="BY162" s="34">
        <f t="shared" si="66"/>
        <v>6200</v>
      </c>
    </row>
    <row r="163" spans="1:77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  <c r="BA163" s="34">
        <v>8530.5</v>
      </c>
      <c r="BB163" s="34">
        <v>8662.2000000000007</v>
      </c>
      <c r="BC163" s="34">
        <v>8793.9</v>
      </c>
      <c r="BD163" s="34">
        <v>8925.6</v>
      </c>
      <c r="BE163" s="34">
        <v>9057.2999999999993</v>
      </c>
      <c r="BF163" s="34">
        <v>9189</v>
      </c>
      <c r="BG163" s="34">
        <v>9320.7000000000007</v>
      </c>
      <c r="BH163" s="34">
        <v>9452.4</v>
      </c>
      <c r="BI163" s="34">
        <v>9584.1</v>
      </c>
      <c r="BJ163" s="34">
        <v>9715.7999999999993</v>
      </c>
      <c r="BK163" s="34">
        <v>9847.5</v>
      </c>
      <c r="BL163" s="34">
        <v>9979.2000000000007</v>
      </c>
      <c r="BM163" s="34">
        <f t="shared" si="54"/>
        <v>111058.2</v>
      </c>
      <c r="BN163" s="34">
        <f t="shared" si="55"/>
        <v>8400</v>
      </c>
      <c r="BO163" s="34">
        <f t="shared" si="56"/>
        <v>8500</v>
      </c>
      <c r="BP163" s="34">
        <f t="shared" si="57"/>
        <v>8700</v>
      </c>
      <c r="BQ163" s="34">
        <f t="shared" si="58"/>
        <v>8900</v>
      </c>
      <c r="BR163" s="34">
        <f t="shared" si="59"/>
        <v>9000</v>
      </c>
      <c r="BS163" s="34">
        <f t="shared" si="60"/>
        <v>9200</v>
      </c>
      <c r="BT163" s="34">
        <f t="shared" si="61"/>
        <v>9300</v>
      </c>
      <c r="BU163" s="34">
        <f t="shared" si="62"/>
        <v>9500</v>
      </c>
      <c r="BV163" s="34">
        <f t="shared" si="63"/>
        <v>9700</v>
      </c>
      <c r="BW163" s="34">
        <f t="shared" si="64"/>
        <v>9800</v>
      </c>
      <c r="BX163" s="34">
        <f t="shared" si="65"/>
        <v>10000</v>
      </c>
      <c r="BY163" s="34">
        <f t="shared" si="66"/>
        <v>10100</v>
      </c>
    </row>
    <row r="164" spans="1:77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  <c r="BA164" s="34">
        <v>-489.5</v>
      </c>
      <c r="BB164" s="34">
        <v>-520.9</v>
      </c>
      <c r="BC164" s="34">
        <v>-552.29999999999995</v>
      </c>
      <c r="BD164" s="34">
        <v>-583.70000000000005</v>
      </c>
      <c r="BE164" s="34">
        <v>-615.1</v>
      </c>
      <c r="BF164" s="34">
        <v>-646.5</v>
      </c>
      <c r="BG164" s="34">
        <v>-677.9</v>
      </c>
      <c r="BH164" s="34">
        <v>-709.3</v>
      </c>
      <c r="BI164" s="34">
        <v>-740.7</v>
      </c>
      <c r="BJ164" s="34">
        <v>-772.1</v>
      </c>
      <c r="BK164" s="34">
        <v>-803.5</v>
      </c>
      <c r="BL164" s="34">
        <v>-834.9</v>
      </c>
      <c r="BM164" s="34">
        <f t="shared" si="54"/>
        <v>-7946.4</v>
      </c>
      <c r="BN164" s="34">
        <f t="shared" si="55"/>
        <v>-300</v>
      </c>
      <c r="BO164" s="34">
        <f t="shared" si="56"/>
        <v>-300</v>
      </c>
      <c r="BP164" s="34">
        <f t="shared" si="57"/>
        <v>-400</v>
      </c>
      <c r="BQ164" s="34">
        <f t="shared" si="58"/>
        <v>-500</v>
      </c>
      <c r="BR164" s="34">
        <f t="shared" si="59"/>
        <v>-600</v>
      </c>
      <c r="BS164" s="34">
        <f t="shared" si="60"/>
        <v>-600</v>
      </c>
      <c r="BT164" s="34">
        <f t="shared" si="61"/>
        <v>-700</v>
      </c>
      <c r="BU164" s="34">
        <f t="shared" si="62"/>
        <v>-800</v>
      </c>
      <c r="BV164" s="34">
        <f t="shared" si="63"/>
        <v>-800</v>
      </c>
      <c r="BW164" s="34">
        <f t="shared" si="64"/>
        <v>-900</v>
      </c>
      <c r="BX164" s="34">
        <f t="shared" si="65"/>
        <v>-1000</v>
      </c>
      <c r="BY164" s="34">
        <f t="shared" si="66"/>
        <v>-1100</v>
      </c>
    </row>
    <row r="165" spans="1:77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  <c r="BA165" s="34">
        <v>-529</v>
      </c>
      <c r="BB165" s="34">
        <v>-618.29999999999995</v>
      </c>
      <c r="BC165" s="34">
        <v>-707.6</v>
      </c>
      <c r="BD165" s="34">
        <v>-796.9</v>
      </c>
      <c r="BE165" s="34">
        <v>-886.2</v>
      </c>
      <c r="BF165" s="34">
        <v>-975.5</v>
      </c>
      <c r="BG165" s="34">
        <v>-1064.8</v>
      </c>
      <c r="BH165" s="34">
        <v>-1154.0999999999999</v>
      </c>
      <c r="BI165" s="34">
        <v>-1243.4000000000001</v>
      </c>
      <c r="BJ165" s="34">
        <v>-1332.7</v>
      </c>
      <c r="BK165" s="34">
        <v>-1422</v>
      </c>
      <c r="BL165" s="34">
        <v>-1511.3</v>
      </c>
      <c r="BM165" s="34">
        <f t="shared" si="54"/>
        <v>-12241.8</v>
      </c>
      <c r="BN165" s="34">
        <f t="shared" si="55"/>
        <v>-10700</v>
      </c>
      <c r="BO165" s="34">
        <f t="shared" si="56"/>
        <v>-9000</v>
      </c>
      <c r="BP165" s="34">
        <f t="shared" si="57"/>
        <v>-7200</v>
      </c>
      <c r="BQ165" s="34">
        <f t="shared" si="58"/>
        <v>-5400</v>
      </c>
      <c r="BR165" s="34">
        <f t="shared" si="59"/>
        <v>-3700</v>
      </c>
      <c r="BS165" s="34">
        <f t="shared" si="60"/>
        <v>-1900</v>
      </c>
      <c r="BT165" s="34">
        <f t="shared" si="61"/>
        <v>-100</v>
      </c>
      <c r="BU165" s="34">
        <f t="shared" si="62"/>
        <v>1600</v>
      </c>
      <c r="BV165" s="34">
        <f t="shared" si="63"/>
        <v>3400</v>
      </c>
      <c r="BW165" s="34">
        <f t="shared" si="64"/>
        <v>5200</v>
      </c>
      <c r="BX165" s="34">
        <f t="shared" si="65"/>
        <v>6900</v>
      </c>
      <c r="BY165" s="34">
        <f t="shared" si="66"/>
        <v>8700</v>
      </c>
    </row>
    <row r="166" spans="1:77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  <c r="BA166" s="34">
        <v>-4742</v>
      </c>
      <c r="BB166" s="34">
        <v>-4872</v>
      </c>
      <c r="BC166" s="34">
        <v>-5002</v>
      </c>
      <c r="BD166" s="34">
        <v>-5132</v>
      </c>
      <c r="BE166" s="34">
        <v>-5262</v>
      </c>
      <c r="BF166" s="34">
        <v>-5392</v>
      </c>
      <c r="BG166" s="34">
        <v>-5522</v>
      </c>
      <c r="BH166" s="34">
        <v>-5652</v>
      </c>
      <c r="BI166" s="34">
        <v>-5782</v>
      </c>
      <c r="BJ166" s="34">
        <v>-5912</v>
      </c>
      <c r="BK166" s="34">
        <v>-6042</v>
      </c>
      <c r="BL166" s="34">
        <v>-6172</v>
      </c>
      <c r="BM166" s="34">
        <f t="shared" si="54"/>
        <v>-65484</v>
      </c>
      <c r="BN166" s="34">
        <f t="shared" si="55"/>
        <v>-4500</v>
      </c>
      <c r="BO166" s="34">
        <f t="shared" si="56"/>
        <v>-4600</v>
      </c>
      <c r="BP166" s="34">
        <f t="shared" si="57"/>
        <v>-4800</v>
      </c>
      <c r="BQ166" s="34">
        <f t="shared" si="58"/>
        <v>-5000</v>
      </c>
      <c r="BR166" s="34">
        <f t="shared" si="59"/>
        <v>-5200</v>
      </c>
      <c r="BS166" s="34">
        <f t="shared" si="60"/>
        <v>-5400</v>
      </c>
      <c r="BT166" s="34">
        <f t="shared" si="61"/>
        <v>-5500</v>
      </c>
      <c r="BU166" s="34">
        <f t="shared" si="62"/>
        <v>-5700</v>
      </c>
      <c r="BV166" s="34">
        <f t="shared" si="63"/>
        <v>-5900</v>
      </c>
      <c r="BW166" s="34">
        <f t="shared" si="64"/>
        <v>-6100</v>
      </c>
      <c r="BX166" s="34">
        <f t="shared" si="65"/>
        <v>-6300</v>
      </c>
      <c r="BY166" s="34">
        <f t="shared" si="66"/>
        <v>-6500</v>
      </c>
    </row>
    <row r="167" spans="1:77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  <c r="BA167" s="34">
        <v>5976</v>
      </c>
      <c r="BB167" s="34">
        <v>5986</v>
      </c>
      <c r="BC167" s="34">
        <v>5996</v>
      </c>
      <c r="BD167" s="34">
        <v>6006</v>
      </c>
      <c r="BE167" s="34">
        <v>6016</v>
      </c>
      <c r="BF167" s="34">
        <v>6026</v>
      </c>
      <c r="BG167" s="34">
        <v>6036</v>
      </c>
      <c r="BH167" s="34">
        <v>6046</v>
      </c>
      <c r="BI167" s="34">
        <v>6056</v>
      </c>
      <c r="BJ167" s="34">
        <v>6066</v>
      </c>
      <c r="BK167" s="34">
        <v>6076</v>
      </c>
      <c r="BL167" s="34">
        <v>6086</v>
      </c>
      <c r="BM167" s="34">
        <f t="shared" si="54"/>
        <v>72372</v>
      </c>
      <c r="BN167" s="34">
        <f t="shared" si="55"/>
        <v>6000</v>
      </c>
      <c r="BO167" s="34">
        <f t="shared" si="56"/>
        <v>6000</v>
      </c>
      <c r="BP167" s="34">
        <f t="shared" si="57"/>
        <v>6000</v>
      </c>
      <c r="BQ167" s="34">
        <f t="shared" si="58"/>
        <v>6000</v>
      </c>
      <c r="BR167" s="34">
        <f t="shared" si="59"/>
        <v>6000</v>
      </c>
      <c r="BS167" s="34">
        <f t="shared" si="60"/>
        <v>6000</v>
      </c>
      <c r="BT167" s="34">
        <f t="shared" si="61"/>
        <v>6000</v>
      </c>
      <c r="BU167" s="34">
        <f t="shared" si="62"/>
        <v>6000</v>
      </c>
      <c r="BV167" s="34">
        <f t="shared" si="63"/>
        <v>6100</v>
      </c>
      <c r="BW167" s="34">
        <f t="shared" si="64"/>
        <v>6100</v>
      </c>
      <c r="BX167" s="34">
        <f t="shared" si="65"/>
        <v>6100</v>
      </c>
      <c r="BY167" s="34">
        <f t="shared" si="66"/>
        <v>6100</v>
      </c>
    </row>
    <row r="168" spans="1:77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  <c r="BA168" s="34">
        <v>8681</v>
      </c>
      <c r="BB168" s="34">
        <v>8728</v>
      </c>
      <c r="BC168" s="34">
        <v>8775</v>
      </c>
      <c r="BD168" s="34">
        <v>8822</v>
      </c>
      <c r="BE168" s="34">
        <v>8869</v>
      </c>
      <c r="BF168" s="34">
        <v>8916</v>
      </c>
      <c r="BG168" s="34">
        <v>8963</v>
      </c>
      <c r="BH168" s="34">
        <v>9010</v>
      </c>
      <c r="BI168" s="34">
        <v>9057</v>
      </c>
      <c r="BJ168" s="34">
        <v>9104</v>
      </c>
      <c r="BK168" s="34">
        <v>9151</v>
      </c>
      <c r="BL168" s="34">
        <v>9198</v>
      </c>
      <c r="BM168" s="34">
        <f t="shared" si="54"/>
        <v>107274</v>
      </c>
      <c r="BN168" s="34">
        <f t="shared" si="55"/>
        <v>8700</v>
      </c>
      <c r="BO168" s="34">
        <f t="shared" si="56"/>
        <v>8700</v>
      </c>
      <c r="BP168" s="34">
        <f t="shared" si="57"/>
        <v>8800</v>
      </c>
      <c r="BQ168" s="34">
        <f t="shared" si="58"/>
        <v>8800</v>
      </c>
      <c r="BR168" s="34">
        <f t="shared" si="59"/>
        <v>8900</v>
      </c>
      <c r="BS168" s="34">
        <f t="shared" si="60"/>
        <v>8900</v>
      </c>
      <c r="BT168" s="34">
        <f t="shared" si="61"/>
        <v>9000</v>
      </c>
      <c r="BU168" s="34">
        <f t="shared" si="62"/>
        <v>9000</v>
      </c>
      <c r="BV168" s="34">
        <f t="shared" si="63"/>
        <v>9100</v>
      </c>
      <c r="BW168" s="34">
        <f t="shared" si="64"/>
        <v>9100</v>
      </c>
      <c r="BX168" s="34">
        <f t="shared" si="65"/>
        <v>9200</v>
      </c>
      <c r="BY168" s="34">
        <f t="shared" si="66"/>
        <v>9200</v>
      </c>
    </row>
    <row r="169" spans="1:77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  <c r="BA169" s="34">
        <v>12013</v>
      </c>
      <c r="BB169" s="34">
        <v>12136.7</v>
      </c>
      <c r="BC169" s="34">
        <v>12260.4</v>
      </c>
      <c r="BD169" s="34">
        <v>12384.1</v>
      </c>
      <c r="BE169" s="34">
        <v>12507.8</v>
      </c>
      <c r="BF169" s="34">
        <v>12631.5</v>
      </c>
      <c r="BG169" s="34">
        <v>12755.2</v>
      </c>
      <c r="BH169" s="34">
        <v>12878.9</v>
      </c>
      <c r="BI169" s="34">
        <v>13002.6</v>
      </c>
      <c r="BJ169" s="34">
        <v>13126.3</v>
      </c>
      <c r="BK169" s="34">
        <v>13250</v>
      </c>
      <c r="BL169" s="34">
        <v>13373.7</v>
      </c>
      <c r="BM169" s="34">
        <f t="shared" si="54"/>
        <v>152320.20000000001</v>
      </c>
      <c r="BN169" s="34">
        <f t="shared" si="55"/>
        <v>11900</v>
      </c>
      <c r="BO169" s="34">
        <f t="shared" si="56"/>
        <v>12100</v>
      </c>
      <c r="BP169" s="34">
        <f t="shared" si="57"/>
        <v>12200</v>
      </c>
      <c r="BQ169" s="34">
        <f t="shared" si="58"/>
        <v>12300</v>
      </c>
      <c r="BR169" s="34">
        <f t="shared" si="59"/>
        <v>12500</v>
      </c>
      <c r="BS169" s="34">
        <f t="shared" si="60"/>
        <v>12600</v>
      </c>
      <c r="BT169" s="34">
        <f t="shared" si="61"/>
        <v>12800</v>
      </c>
      <c r="BU169" s="34">
        <f t="shared" si="62"/>
        <v>12900</v>
      </c>
      <c r="BV169" s="34">
        <f t="shared" si="63"/>
        <v>13000</v>
      </c>
      <c r="BW169" s="34">
        <f t="shared" si="64"/>
        <v>13200</v>
      </c>
      <c r="BX169" s="34">
        <f t="shared" si="65"/>
        <v>13300</v>
      </c>
      <c r="BY169" s="34">
        <f t="shared" si="66"/>
        <v>13500</v>
      </c>
    </row>
    <row r="170" spans="1:77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  <c r="BA170" s="34">
        <v>6838</v>
      </c>
      <c r="BB170" s="34">
        <v>6734.7</v>
      </c>
      <c r="BC170" s="34">
        <v>6631.4</v>
      </c>
      <c r="BD170" s="34">
        <v>6528.1</v>
      </c>
      <c r="BE170" s="34">
        <v>6424.8</v>
      </c>
      <c r="BF170" s="34">
        <v>6321.5</v>
      </c>
      <c r="BG170" s="34">
        <v>6218.2</v>
      </c>
      <c r="BH170" s="34">
        <v>6114.9</v>
      </c>
      <c r="BI170" s="34">
        <v>6011.6</v>
      </c>
      <c r="BJ170" s="34">
        <v>5908.3</v>
      </c>
      <c r="BK170" s="34">
        <v>5805</v>
      </c>
      <c r="BL170" s="34">
        <v>5701.7</v>
      </c>
      <c r="BM170" s="34">
        <f t="shared" si="54"/>
        <v>75238.2</v>
      </c>
      <c r="BN170" s="34">
        <f t="shared" si="55"/>
        <v>6700</v>
      </c>
      <c r="BO170" s="34">
        <f t="shared" si="56"/>
        <v>6700</v>
      </c>
      <c r="BP170" s="34">
        <f t="shared" si="57"/>
        <v>6600</v>
      </c>
      <c r="BQ170" s="34">
        <f t="shared" si="58"/>
        <v>6500</v>
      </c>
      <c r="BR170" s="34">
        <f t="shared" si="59"/>
        <v>6400</v>
      </c>
      <c r="BS170" s="34">
        <f t="shared" si="60"/>
        <v>6300</v>
      </c>
      <c r="BT170" s="34">
        <f t="shared" si="61"/>
        <v>6200</v>
      </c>
      <c r="BU170" s="34">
        <f t="shared" si="62"/>
        <v>6100</v>
      </c>
      <c r="BV170" s="34">
        <f t="shared" si="63"/>
        <v>6100</v>
      </c>
      <c r="BW170" s="34">
        <f t="shared" si="64"/>
        <v>6000</v>
      </c>
      <c r="BX170" s="34">
        <f t="shared" si="65"/>
        <v>5900</v>
      </c>
      <c r="BY170" s="34">
        <f t="shared" si="66"/>
        <v>5800</v>
      </c>
    </row>
    <row r="171" spans="1:77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  <c r="BA171" s="34">
        <v>7053.5</v>
      </c>
      <c r="BB171" s="34">
        <v>7013.9</v>
      </c>
      <c r="BC171" s="34">
        <v>6974.3</v>
      </c>
      <c r="BD171" s="34">
        <v>6934.7</v>
      </c>
      <c r="BE171" s="34">
        <v>6895.1</v>
      </c>
      <c r="BF171" s="34">
        <v>6855.5</v>
      </c>
      <c r="BG171" s="34">
        <v>6815.9</v>
      </c>
      <c r="BH171" s="34">
        <v>6776.3</v>
      </c>
      <c r="BI171" s="34">
        <v>6736.7</v>
      </c>
      <c r="BJ171" s="34">
        <v>6697.1</v>
      </c>
      <c r="BK171" s="34">
        <v>6657.5</v>
      </c>
      <c r="BL171" s="34">
        <v>6617.9</v>
      </c>
      <c r="BM171" s="34">
        <f t="shared" si="54"/>
        <v>82028.399999999994</v>
      </c>
      <c r="BN171" s="34">
        <f t="shared" si="55"/>
        <v>7000</v>
      </c>
      <c r="BO171" s="34">
        <f t="shared" si="56"/>
        <v>7000</v>
      </c>
      <c r="BP171" s="34">
        <f t="shared" si="57"/>
        <v>7000</v>
      </c>
      <c r="BQ171" s="34">
        <f t="shared" si="58"/>
        <v>6900</v>
      </c>
      <c r="BR171" s="34">
        <f t="shared" si="59"/>
        <v>6900</v>
      </c>
      <c r="BS171" s="34">
        <f t="shared" si="60"/>
        <v>6900</v>
      </c>
      <c r="BT171" s="34">
        <f t="shared" si="61"/>
        <v>6800</v>
      </c>
      <c r="BU171" s="34">
        <f t="shared" si="62"/>
        <v>6800</v>
      </c>
      <c r="BV171" s="34">
        <f t="shared" si="63"/>
        <v>6700</v>
      </c>
      <c r="BW171" s="34">
        <f t="shared" si="64"/>
        <v>6700</v>
      </c>
      <c r="BX171" s="34">
        <f t="shared" si="65"/>
        <v>6700</v>
      </c>
      <c r="BY171" s="34">
        <f t="shared" si="66"/>
        <v>6600</v>
      </c>
    </row>
    <row r="172" spans="1:77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  <c r="BA172" s="34">
        <v>-2044.5</v>
      </c>
      <c r="BB172" s="34">
        <v>-2194.1</v>
      </c>
      <c r="BC172" s="34">
        <v>-2343.6999999999998</v>
      </c>
      <c r="BD172" s="34">
        <v>-2493.3000000000002</v>
      </c>
      <c r="BE172" s="34">
        <v>-2642.9</v>
      </c>
      <c r="BF172" s="34">
        <v>-2792.5</v>
      </c>
      <c r="BG172" s="34">
        <v>-2942.1</v>
      </c>
      <c r="BH172" s="34">
        <v>-3091.7</v>
      </c>
      <c r="BI172" s="34">
        <v>-3241.3</v>
      </c>
      <c r="BJ172" s="34">
        <v>-3390.9</v>
      </c>
      <c r="BK172" s="34">
        <v>-3540.5</v>
      </c>
      <c r="BL172" s="34">
        <v>-3690.1</v>
      </c>
      <c r="BM172" s="34">
        <f t="shared" si="54"/>
        <v>-34407.599999999999</v>
      </c>
      <c r="BN172" s="34">
        <f t="shared" si="55"/>
        <v>-700</v>
      </c>
      <c r="BO172" s="34">
        <f t="shared" si="56"/>
        <v>-1100</v>
      </c>
      <c r="BP172" s="34">
        <f t="shared" si="57"/>
        <v>-1500</v>
      </c>
      <c r="BQ172" s="34">
        <f t="shared" si="58"/>
        <v>-1900</v>
      </c>
      <c r="BR172" s="34">
        <f t="shared" si="59"/>
        <v>-2300</v>
      </c>
      <c r="BS172" s="34">
        <f t="shared" si="60"/>
        <v>-2700</v>
      </c>
      <c r="BT172" s="34">
        <f t="shared" si="61"/>
        <v>-3100</v>
      </c>
      <c r="BU172" s="34">
        <f t="shared" si="62"/>
        <v>-3500</v>
      </c>
      <c r="BV172" s="34">
        <f t="shared" si="63"/>
        <v>-3900</v>
      </c>
      <c r="BW172" s="34">
        <f t="shared" si="64"/>
        <v>-4300</v>
      </c>
      <c r="BX172" s="34">
        <f t="shared" si="65"/>
        <v>-4700</v>
      </c>
      <c r="BY172" s="34">
        <f t="shared" si="66"/>
        <v>-5100</v>
      </c>
    </row>
    <row r="173" spans="1:77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  <c r="BA173" s="34">
        <v>5228</v>
      </c>
      <c r="BB173" s="34">
        <v>5272</v>
      </c>
      <c r="BC173" s="34">
        <v>5316</v>
      </c>
      <c r="BD173" s="34">
        <v>5360</v>
      </c>
      <c r="BE173" s="34">
        <v>5404</v>
      </c>
      <c r="BF173" s="34">
        <v>5448</v>
      </c>
      <c r="BG173" s="34">
        <v>5492</v>
      </c>
      <c r="BH173" s="34">
        <v>5536</v>
      </c>
      <c r="BI173" s="34">
        <v>5580</v>
      </c>
      <c r="BJ173" s="34">
        <v>5624</v>
      </c>
      <c r="BK173" s="34">
        <v>5668</v>
      </c>
      <c r="BL173" s="34">
        <v>5712</v>
      </c>
      <c r="BM173" s="34">
        <f t="shared" si="54"/>
        <v>65640</v>
      </c>
      <c r="BN173" s="34">
        <f t="shared" si="55"/>
        <v>5200</v>
      </c>
      <c r="BO173" s="34">
        <f t="shared" si="56"/>
        <v>5300</v>
      </c>
      <c r="BP173" s="34">
        <f t="shared" si="57"/>
        <v>5300</v>
      </c>
      <c r="BQ173" s="34">
        <f t="shared" si="58"/>
        <v>5300</v>
      </c>
      <c r="BR173" s="34">
        <f t="shared" si="59"/>
        <v>5400</v>
      </c>
      <c r="BS173" s="34">
        <f t="shared" si="60"/>
        <v>5400</v>
      </c>
      <c r="BT173" s="34">
        <f t="shared" si="61"/>
        <v>5500</v>
      </c>
      <c r="BU173" s="34">
        <f t="shared" si="62"/>
        <v>5500</v>
      </c>
      <c r="BV173" s="34">
        <f t="shared" si="63"/>
        <v>5600</v>
      </c>
      <c r="BW173" s="34">
        <f t="shared" si="64"/>
        <v>5600</v>
      </c>
      <c r="BX173" s="34">
        <f t="shared" si="65"/>
        <v>5700</v>
      </c>
      <c r="BY173" s="34">
        <f t="shared" si="66"/>
        <v>5700</v>
      </c>
    </row>
    <row r="174" spans="1:77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  <c r="BA174" s="34">
        <v>14981.5</v>
      </c>
      <c r="BB174" s="34">
        <v>15071.1</v>
      </c>
      <c r="BC174" s="34">
        <v>15160.7</v>
      </c>
      <c r="BD174" s="34">
        <v>15250.3</v>
      </c>
      <c r="BE174" s="34">
        <v>15339.9</v>
      </c>
      <c r="BF174" s="34">
        <v>15429.5</v>
      </c>
      <c r="BG174" s="34">
        <v>15519.1</v>
      </c>
      <c r="BH174" s="34">
        <v>15608.7</v>
      </c>
      <c r="BI174" s="34">
        <v>15698.3</v>
      </c>
      <c r="BJ174" s="34">
        <v>15787.9</v>
      </c>
      <c r="BK174" s="34">
        <v>15877.5</v>
      </c>
      <c r="BL174" s="34">
        <v>15967.1</v>
      </c>
      <c r="BM174" s="34">
        <f t="shared" si="54"/>
        <v>185691.6</v>
      </c>
      <c r="BN174" s="34">
        <f t="shared" si="55"/>
        <v>14900</v>
      </c>
      <c r="BO174" s="34">
        <f t="shared" si="56"/>
        <v>15000</v>
      </c>
      <c r="BP174" s="34">
        <f t="shared" si="57"/>
        <v>15100</v>
      </c>
      <c r="BQ174" s="34">
        <f t="shared" si="58"/>
        <v>15200</v>
      </c>
      <c r="BR174" s="34">
        <f t="shared" si="59"/>
        <v>15300</v>
      </c>
      <c r="BS174" s="34">
        <f t="shared" si="60"/>
        <v>15400</v>
      </c>
      <c r="BT174" s="34">
        <f t="shared" si="61"/>
        <v>15500</v>
      </c>
      <c r="BU174" s="34">
        <f t="shared" si="62"/>
        <v>15600</v>
      </c>
      <c r="BV174" s="34">
        <f t="shared" si="63"/>
        <v>15700</v>
      </c>
      <c r="BW174" s="34">
        <f t="shared" si="64"/>
        <v>15800</v>
      </c>
      <c r="BX174" s="34">
        <f t="shared" si="65"/>
        <v>15900</v>
      </c>
      <c r="BY174" s="34">
        <f t="shared" si="66"/>
        <v>16000</v>
      </c>
    </row>
    <row r="175" spans="1:77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  <c r="BA175" s="34">
        <v>16613.5</v>
      </c>
      <c r="BB175" s="34">
        <v>16821.900000000001</v>
      </c>
      <c r="BC175" s="34">
        <v>17030.3</v>
      </c>
      <c r="BD175" s="34">
        <v>17238.7</v>
      </c>
      <c r="BE175" s="34">
        <v>17447.099999999999</v>
      </c>
      <c r="BF175" s="34">
        <v>17655.5</v>
      </c>
      <c r="BG175" s="34">
        <v>17863.900000000001</v>
      </c>
      <c r="BH175" s="34">
        <v>18072.3</v>
      </c>
      <c r="BI175" s="34">
        <v>18280.7</v>
      </c>
      <c r="BJ175" s="34">
        <v>18489.099999999999</v>
      </c>
      <c r="BK175" s="34">
        <v>18697.5</v>
      </c>
      <c r="BL175" s="34">
        <v>18905.900000000001</v>
      </c>
      <c r="BM175" s="34">
        <f t="shared" si="54"/>
        <v>213116.4</v>
      </c>
      <c r="BN175" s="34">
        <f t="shared" si="55"/>
        <v>16400</v>
      </c>
      <c r="BO175" s="34">
        <f t="shared" si="56"/>
        <v>16700</v>
      </c>
      <c r="BP175" s="34">
        <f t="shared" si="57"/>
        <v>16900</v>
      </c>
      <c r="BQ175" s="34">
        <f t="shared" si="58"/>
        <v>17200</v>
      </c>
      <c r="BR175" s="34">
        <f t="shared" si="59"/>
        <v>17400</v>
      </c>
      <c r="BS175" s="34">
        <f t="shared" si="60"/>
        <v>17600</v>
      </c>
      <c r="BT175" s="34">
        <f t="shared" si="61"/>
        <v>17900</v>
      </c>
      <c r="BU175" s="34">
        <f t="shared" si="62"/>
        <v>18100</v>
      </c>
      <c r="BV175" s="34">
        <f t="shared" si="63"/>
        <v>18400</v>
      </c>
      <c r="BW175" s="34">
        <f t="shared" si="64"/>
        <v>18600</v>
      </c>
      <c r="BX175" s="34">
        <f t="shared" si="65"/>
        <v>18900</v>
      </c>
      <c r="BY175" s="34">
        <f t="shared" si="66"/>
        <v>19100</v>
      </c>
    </row>
    <row r="176" spans="1:77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  <c r="BA176" s="34">
        <v>20597</v>
      </c>
      <c r="BB176" s="34">
        <v>20950</v>
      </c>
      <c r="BC176" s="34">
        <v>21303</v>
      </c>
      <c r="BD176" s="34">
        <v>21656</v>
      </c>
      <c r="BE176" s="34">
        <v>22009</v>
      </c>
      <c r="BF176" s="34">
        <v>22362</v>
      </c>
      <c r="BG176" s="34">
        <v>22715</v>
      </c>
      <c r="BH176" s="34">
        <v>23068</v>
      </c>
      <c r="BI176" s="34">
        <v>23421</v>
      </c>
      <c r="BJ176" s="34">
        <v>23774</v>
      </c>
      <c r="BK176" s="34">
        <v>24127</v>
      </c>
      <c r="BL176" s="34">
        <v>24480</v>
      </c>
      <c r="BM176" s="34">
        <f t="shared" si="54"/>
        <v>270462</v>
      </c>
      <c r="BN176" s="34">
        <f t="shared" si="55"/>
        <v>20100</v>
      </c>
      <c r="BO176" s="34">
        <f t="shared" si="56"/>
        <v>20600</v>
      </c>
      <c r="BP176" s="34">
        <f t="shared" si="57"/>
        <v>21000</v>
      </c>
      <c r="BQ176" s="34">
        <f t="shared" si="58"/>
        <v>21500</v>
      </c>
      <c r="BR176" s="34">
        <f t="shared" si="59"/>
        <v>21900</v>
      </c>
      <c r="BS176" s="34">
        <f t="shared" si="60"/>
        <v>22300</v>
      </c>
      <c r="BT176" s="34">
        <f t="shared" si="61"/>
        <v>22800</v>
      </c>
      <c r="BU176" s="34">
        <f t="shared" si="62"/>
        <v>23200</v>
      </c>
      <c r="BV176" s="34">
        <f t="shared" si="63"/>
        <v>23600</v>
      </c>
      <c r="BW176" s="34">
        <f t="shared" si="64"/>
        <v>24100</v>
      </c>
      <c r="BX176" s="34">
        <f t="shared" si="65"/>
        <v>24500</v>
      </c>
      <c r="BY176" s="34">
        <f t="shared" si="66"/>
        <v>24900</v>
      </c>
    </row>
    <row r="177" spans="1:77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  <c r="BA177" s="34">
        <v>13585</v>
      </c>
      <c r="BB177" s="34">
        <v>13662.7</v>
      </c>
      <c r="BC177" s="34">
        <v>13740.4</v>
      </c>
      <c r="BD177" s="34">
        <v>13818.1</v>
      </c>
      <c r="BE177" s="34">
        <v>13895.8</v>
      </c>
      <c r="BF177" s="34">
        <v>13973.5</v>
      </c>
      <c r="BG177" s="34">
        <v>14051.2</v>
      </c>
      <c r="BH177" s="34">
        <v>14128.9</v>
      </c>
      <c r="BI177" s="34">
        <v>14206.6</v>
      </c>
      <c r="BJ177" s="34">
        <v>14284.3</v>
      </c>
      <c r="BK177" s="34">
        <v>14362</v>
      </c>
      <c r="BL177" s="34">
        <v>14439.7</v>
      </c>
      <c r="BM177" s="34">
        <f t="shared" si="54"/>
        <v>168148.2</v>
      </c>
      <c r="BN177" s="34">
        <f t="shared" si="55"/>
        <v>13600</v>
      </c>
      <c r="BO177" s="34">
        <f t="shared" si="56"/>
        <v>13600</v>
      </c>
      <c r="BP177" s="34">
        <f t="shared" si="57"/>
        <v>13700</v>
      </c>
      <c r="BQ177" s="34">
        <f t="shared" si="58"/>
        <v>13800</v>
      </c>
      <c r="BR177" s="34">
        <f t="shared" si="59"/>
        <v>13900</v>
      </c>
      <c r="BS177" s="34">
        <f t="shared" si="60"/>
        <v>14000</v>
      </c>
      <c r="BT177" s="34">
        <f t="shared" si="61"/>
        <v>14100</v>
      </c>
      <c r="BU177" s="34">
        <f t="shared" si="62"/>
        <v>14100</v>
      </c>
      <c r="BV177" s="34">
        <f t="shared" si="63"/>
        <v>14200</v>
      </c>
      <c r="BW177" s="34">
        <f t="shared" si="64"/>
        <v>14300</v>
      </c>
      <c r="BX177" s="34">
        <f t="shared" si="65"/>
        <v>14400</v>
      </c>
      <c r="BY177" s="34">
        <f t="shared" si="66"/>
        <v>14500</v>
      </c>
    </row>
    <row r="178" spans="1:77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  <c r="BA178" s="34">
        <v>2333</v>
      </c>
      <c r="BB178" s="34">
        <v>2317</v>
      </c>
      <c r="BC178" s="34">
        <v>2301</v>
      </c>
      <c r="BD178" s="34">
        <v>2285</v>
      </c>
      <c r="BE178" s="34">
        <v>2269</v>
      </c>
      <c r="BF178" s="34">
        <v>2253</v>
      </c>
      <c r="BG178" s="34">
        <v>2237</v>
      </c>
      <c r="BH178" s="34">
        <v>2221</v>
      </c>
      <c r="BI178" s="34">
        <v>2205</v>
      </c>
      <c r="BJ178" s="34">
        <v>2189</v>
      </c>
      <c r="BK178" s="34">
        <v>2173</v>
      </c>
      <c r="BL178" s="34">
        <v>2157</v>
      </c>
      <c r="BM178" s="34">
        <f t="shared" si="54"/>
        <v>26940</v>
      </c>
      <c r="BN178" s="34">
        <f t="shared" si="55"/>
        <v>2300</v>
      </c>
      <c r="BO178" s="34">
        <f t="shared" si="56"/>
        <v>2300</v>
      </c>
      <c r="BP178" s="34">
        <f t="shared" si="57"/>
        <v>2300</v>
      </c>
      <c r="BQ178" s="34">
        <f t="shared" si="58"/>
        <v>2300</v>
      </c>
      <c r="BR178" s="34">
        <f t="shared" si="59"/>
        <v>2300</v>
      </c>
      <c r="BS178" s="34">
        <f t="shared" si="60"/>
        <v>2300</v>
      </c>
      <c r="BT178" s="34">
        <f t="shared" si="61"/>
        <v>2200</v>
      </c>
      <c r="BU178" s="34">
        <f t="shared" si="62"/>
        <v>2200</v>
      </c>
      <c r="BV178" s="34">
        <f t="shared" si="63"/>
        <v>2200</v>
      </c>
      <c r="BW178" s="34">
        <f t="shared" si="64"/>
        <v>2200</v>
      </c>
      <c r="BX178" s="34">
        <f t="shared" si="65"/>
        <v>2200</v>
      </c>
      <c r="BY178" s="34">
        <f t="shared" si="66"/>
        <v>2200</v>
      </c>
    </row>
    <row r="179" spans="1:77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  <c r="BA179" s="34">
        <v>5059.5</v>
      </c>
      <c r="BB179" s="34">
        <v>4975.8999999999996</v>
      </c>
      <c r="BC179" s="34">
        <v>4892.3</v>
      </c>
      <c r="BD179" s="34">
        <v>4808.7</v>
      </c>
      <c r="BE179" s="34">
        <v>4725.1000000000004</v>
      </c>
      <c r="BF179" s="34">
        <v>4641.5</v>
      </c>
      <c r="BG179" s="34">
        <v>4557.8999999999996</v>
      </c>
      <c r="BH179" s="34">
        <v>4474.3</v>
      </c>
      <c r="BI179" s="34">
        <v>4390.7</v>
      </c>
      <c r="BJ179" s="34">
        <v>4307.1000000000004</v>
      </c>
      <c r="BK179" s="34">
        <v>4223.5</v>
      </c>
      <c r="BL179" s="34">
        <v>4139.8999999999996</v>
      </c>
      <c r="BM179" s="34">
        <f t="shared" si="54"/>
        <v>55196.4</v>
      </c>
      <c r="BN179" s="34">
        <f t="shared" si="55"/>
        <v>5000</v>
      </c>
      <c r="BO179" s="34">
        <f t="shared" si="56"/>
        <v>4900</v>
      </c>
      <c r="BP179" s="34">
        <f t="shared" si="57"/>
        <v>4800</v>
      </c>
      <c r="BQ179" s="34">
        <f t="shared" si="58"/>
        <v>4800</v>
      </c>
      <c r="BR179" s="34">
        <f t="shared" si="59"/>
        <v>4700</v>
      </c>
      <c r="BS179" s="34">
        <f t="shared" si="60"/>
        <v>4600</v>
      </c>
      <c r="BT179" s="34">
        <f t="shared" si="61"/>
        <v>4600</v>
      </c>
      <c r="BU179" s="34">
        <f t="shared" si="62"/>
        <v>4500</v>
      </c>
      <c r="BV179" s="34">
        <f t="shared" si="63"/>
        <v>4400</v>
      </c>
      <c r="BW179" s="34">
        <f t="shared" si="64"/>
        <v>4400</v>
      </c>
      <c r="BX179" s="34">
        <f t="shared" si="65"/>
        <v>4300</v>
      </c>
      <c r="BY179" s="34">
        <f t="shared" si="66"/>
        <v>4200</v>
      </c>
    </row>
    <row r="180" spans="1:77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  <c r="BA180" s="34">
        <v>-753.5</v>
      </c>
      <c r="BB180" s="34">
        <v>-843.2</v>
      </c>
      <c r="BC180" s="34">
        <v>-932.9</v>
      </c>
      <c r="BD180" s="34">
        <v>-1022.6</v>
      </c>
      <c r="BE180" s="34">
        <v>-1112.3</v>
      </c>
      <c r="BF180" s="34">
        <v>-1202</v>
      </c>
      <c r="BG180" s="34">
        <v>-1291.7</v>
      </c>
      <c r="BH180" s="34">
        <v>-1381.4</v>
      </c>
      <c r="BI180" s="34">
        <v>-1471.1</v>
      </c>
      <c r="BJ180" s="34">
        <v>-1560.8</v>
      </c>
      <c r="BK180" s="34">
        <v>-1650.5</v>
      </c>
      <c r="BL180" s="34">
        <v>-1740.2</v>
      </c>
      <c r="BM180" s="34">
        <f t="shared" si="54"/>
        <v>-14962.2</v>
      </c>
      <c r="BN180" s="34">
        <f t="shared" si="55"/>
        <v>2400</v>
      </c>
      <c r="BO180" s="34">
        <f t="shared" si="56"/>
        <v>1700</v>
      </c>
      <c r="BP180" s="34">
        <f t="shared" si="57"/>
        <v>1100</v>
      </c>
      <c r="BQ180" s="34">
        <f t="shared" si="58"/>
        <v>400</v>
      </c>
      <c r="BR180" s="34">
        <f t="shared" si="59"/>
        <v>-300</v>
      </c>
      <c r="BS180" s="34">
        <f t="shared" si="60"/>
        <v>-900</v>
      </c>
      <c r="BT180" s="34">
        <f t="shared" si="61"/>
        <v>-1600</v>
      </c>
      <c r="BU180" s="34">
        <f t="shared" si="62"/>
        <v>-2200</v>
      </c>
      <c r="BV180" s="34">
        <f t="shared" si="63"/>
        <v>-2900</v>
      </c>
      <c r="BW180" s="34">
        <f t="shared" si="64"/>
        <v>-3600</v>
      </c>
      <c r="BX180" s="34">
        <f t="shared" si="65"/>
        <v>-4200</v>
      </c>
      <c r="BY180" s="34">
        <f t="shared" si="66"/>
        <v>-4900</v>
      </c>
    </row>
    <row r="181" spans="1:77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  <c r="BA181" s="34">
        <v>9502</v>
      </c>
      <c r="BB181" s="34">
        <v>9612.7000000000007</v>
      </c>
      <c r="BC181" s="34">
        <v>9723.4</v>
      </c>
      <c r="BD181" s="34">
        <v>9834.1</v>
      </c>
      <c r="BE181" s="34">
        <v>9944.7999999999993</v>
      </c>
      <c r="BF181" s="34">
        <v>10055.5</v>
      </c>
      <c r="BG181" s="34">
        <v>10166.200000000001</v>
      </c>
      <c r="BH181" s="34">
        <v>10276.9</v>
      </c>
      <c r="BI181" s="34">
        <v>10387.6</v>
      </c>
      <c r="BJ181" s="34">
        <v>10498.3</v>
      </c>
      <c r="BK181" s="34">
        <v>10609</v>
      </c>
      <c r="BL181" s="34">
        <v>10719.7</v>
      </c>
      <c r="BM181" s="34">
        <f t="shared" si="54"/>
        <v>121330.2</v>
      </c>
      <c r="BN181" s="34">
        <f t="shared" si="55"/>
        <v>9400</v>
      </c>
      <c r="BO181" s="34">
        <f t="shared" si="56"/>
        <v>9500</v>
      </c>
      <c r="BP181" s="34">
        <f t="shared" si="57"/>
        <v>9700</v>
      </c>
      <c r="BQ181" s="34">
        <f t="shared" si="58"/>
        <v>9800</v>
      </c>
      <c r="BR181" s="34">
        <f t="shared" si="59"/>
        <v>9900</v>
      </c>
      <c r="BS181" s="34">
        <f t="shared" si="60"/>
        <v>10000</v>
      </c>
      <c r="BT181" s="34">
        <f t="shared" si="61"/>
        <v>10200</v>
      </c>
      <c r="BU181" s="34">
        <f t="shared" si="62"/>
        <v>10300</v>
      </c>
      <c r="BV181" s="34">
        <f t="shared" si="63"/>
        <v>10400</v>
      </c>
      <c r="BW181" s="34">
        <f t="shared" si="64"/>
        <v>10600</v>
      </c>
      <c r="BX181" s="34">
        <f t="shared" si="65"/>
        <v>10700</v>
      </c>
      <c r="BY181" s="34">
        <f t="shared" si="66"/>
        <v>10800</v>
      </c>
    </row>
    <row r="182" spans="1:77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  <c r="BA182" s="34">
        <v>1942</v>
      </c>
      <c r="BB182" s="34">
        <v>1811</v>
      </c>
      <c r="BC182" s="34">
        <v>1680</v>
      </c>
      <c r="BD182" s="34">
        <v>1549</v>
      </c>
      <c r="BE182" s="34">
        <v>1418</v>
      </c>
      <c r="BF182" s="34">
        <v>1287</v>
      </c>
      <c r="BG182" s="34">
        <v>1156</v>
      </c>
      <c r="BH182" s="34">
        <v>1025</v>
      </c>
      <c r="BI182" s="34">
        <v>894</v>
      </c>
      <c r="BJ182" s="34">
        <v>763</v>
      </c>
      <c r="BK182" s="34">
        <v>632</v>
      </c>
      <c r="BL182" s="34">
        <v>501</v>
      </c>
      <c r="BM182" s="34">
        <f t="shared" si="54"/>
        <v>14658</v>
      </c>
      <c r="BN182" s="34">
        <f t="shared" si="55"/>
        <v>1500</v>
      </c>
      <c r="BO182" s="34">
        <f t="shared" si="56"/>
        <v>1500</v>
      </c>
      <c r="BP182" s="34">
        <f t="shared" si="57"/>
        <v>1400</v>
      </c>
      <c r="BQ182" s="34">
        <f t="shared" si="58"/>
        <v>1400</v>
      </c>
      <c r="BR182" s="34">
        <f t="shared" si="59"/>
        <v>1300</v>
      </c>
      <c r="BS182" s="34">
        <f t="shared" si="60"/>
        <v>1300</v>
      </c>
      <c r="BT182" s="34">
        <f t="shared" si="61"/>
        <v>1200</v>
      </c>
      <c r="BU182" s="34">
        <f t="shared" si="62"/>
        <v>1100</v>
      </c>
      <c r="BV182" s="34">
        <f t="shared" si="63"/>
        <v>1100</v>
      </c>
      <c r="BW182" s="34">
        <f t="shared" si="64"/>
        <v>1000</v>
      </c>
      <c r="BX182" s="34">
        <f t="shared" si="65"/>
        <v>1000</v>
      </c>
      <c r="BY182" s="34">
        <f t="shared" si="66"/>
        <v>900</v>
      </c>
    </row>
    <row r="183" spans="1:77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  <c r="BA183" s="34">
        <v>14670</v>
      </c>
      <c r="BB183" s="34">
        <v>14651</v>
      </c>
      <c r="BC183" s="34">
        <v>14632</v>
      </c>
      <c r="BD183" s="34">
        <v>14613</v>
      </c>
      <c r="BE183" s="34">
        <v>14594</v>
      </c>
      <c r="BF183" s="34">
        <v>14575</v>
      </c>
      <c r="BG183" s="34">
        <v>14556</v>
      </c>
      <c r="BH183" s="34">
        <v>14537</v>
      </c>
      <c r="BI183" s="34">
        <v>14518</v>
      </c>
      <c r="BJ183" s="34">
        <v>14499</v>
      </c>
      <c r="BK183" s="34">
        <v>14480</v>
      </c>
      <c r="BL183" s="34">
        <v>14461</v>
      </c>
      <c r="BM183" s="34">
        <f t="shared" si="54"/>
        <v>174786</v>
      </c>
      <c r="BN183" s="34">
        <f t="shared" si="55"/>
        <v>14700</v>
      </c>
      <c r="BO183" s="34">
        <f t="shared" si="56"/>
        <v>14600</v>
      </c>
      <c r="BP183" s="34">
        <f t="shared" si="57"/>
        <v>14600</v>
      </c>
      <c r="BQ183" s="34">
        <f t="shared" si="58"/>
        <v>14600</v>
      </c>
      <c r="BR183" s="34">
        <f t="shared" si="59"/>
        <v>14600</v>
      </c>
      <c r="BS183" s="34">
        <f t="shared" si="60"/>
        <v>14600</v>
      </c>
      <c r="BT183" s="34">
        <f t="shared" si="61"/>
        <v>14600</v>
      </c>
      <c r="BU183" s="34">
        <f t="shared" si="62"/>
        <v>14500</v>
      </c>
      <c r="BV183" s="34">
        <f t="shared" si="63"/>
        <v>14500</v>
      </c>
      <c r="BW183" s="34">
        <f t="shared" si="64"/>
        <v>14500</v>
      </c>
      <c r="BX183" s="34">
        <f t="shared" si="65"/>
        <v>14500</v>
      </c>
      <c r="BY183" s="34">
        <f t="shared" si="66"/>
        <v>14500</v>
      </c>
    </row>
    <row r="184" spans="1:77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  <c r="BA184" s="34">
        <v>-5549</v>
      </c>
      <c r="BB184" s="34">
        <v>-5706.7</v>
      </c>
      <c r="BC184" s="34">
        <v>-5864.4</v>
      </c>
      <c r="BD184" s="34">
        <v>-6022.1</v>
      </c>
      <c r="BE184" s="34">
        <v>-6179.8</v>
      </c>
      <c r="BF184" s="34">
        <v>-6337.5</v>
      </c>
      <c r="BG184" s="34">
        <v>-6495.2</v>
      </c>
      <c r="BH184" s="34">
        <v>-6652.9</v>
      </c>
      <c r="BI184" s="34">
        <v>-6810.6</v>
      </c>
      <c r="BJ184" s="34">
        <v>-6968.3</v>
      </c>
      <c r="BK184" s="34">
        <v>-7126</v>
      </c>
      <c r="BL184" s="34">
        <v>-7283.7</v>
      </c>
      <c r="BM184" s="34">
        <f t="shared" si="54"/>
        <v>-76996.2</v>
      </c>
      <c r="BN184" s="34">
        <f t="shared" si="55"/>
        <v>-5200</v>
      </c>
      <c r="BO184" s="34">
        <f t="shared" si="56"/>
        <v>-5400</v>
      </c>
      <c r="BP184" s="34">
        <f t="shared" si="57"/>
        <v>-5600</v>
      </c>
      <c r="BQ184" s="34">
        <f t="shared" si="58"/>
        <v>-5900</v>
      </c>
      <c r="BR184" s="34">
        <f t="shared" si="59"/>
        <v>-6100</v>
      </c>
      <c r="BS184" s="34">
        <f t="shared" si="60"/>
        <v>-6300</v>
      </c>
      <c r="BT184" s="34">
        <f t="shared" si="61"/>
        <v>-6500</v>
      </c>
      <c r="BU184" s="34">
        <f t="shared" si="62"/>
        <v>-6800</v>
      </c>
      <c r="BV184" s="34">
        <f t="shared" si="63"/>
        <v>-7000</v>
      </c>
      <c r="BW184" s="34">
        <f t="shared" si="64"/>
        <v>-7200</v>
      </c>
      <c r="BX184" s="34">
        <f t="shared" si="65"/>
        <v>-7400</v>
      </c>
      <c r="BY184" s="34">
        <f t="shared" si="66"/>
        <v>-7600</v>
      </c>
    </row>
    <row r="185" spans="1:77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  <c r="BA185" s="34">
        <v>3694.5</v>
      </c>
      <c r="BB185" s="34">
        <v>3629.2</v>
      </c>
      <c r="BC185" s="34">
        <v>3563.9</v>
      </c>
      <c r="BD185" s="34">
        <v>3498.6</v>
      </c>
      <c r="BE185" s="34">
        <v>3433.3</v>
      </c>
      <c r="BF185" s="34">
        <v>3368</v>
      </c>
      <c r="BG185" s="34">
        <v>3302.7</v>
      </c>
      <c r="BH185" s="34">
        <v>3237.4</v>
      </c>
      <c r="BI185" s="34">
        <v>3172.1</v>
      </c>
      <c r="BJ185" s="34">
        <v>3106.8</v>
      </c>
      <c r="BK185" s="34">
        <v>3041.5</v>
      </c>
      <c r="BL185" s="34">
        <v>2976.2</v>
      </c>
      <c r="BM185" s="34">
        <f t="shared" si="54"/>
        <v>40024.199999999997</v>
      </c>
      <c r="BN185" s="34">
        <f t="shared" si="55"/>
        <v>3600</v>
      </c>
      <c r="BO185" s="34">
        <f t="shared" si="56"/>
        <v>3600</v>
      </c>
      <c r="BP185" s="34">
        <f t="shared" si="57"/>
        <v>3500</v>
      </c>
      <c r="BQ185" s="34">
        <f t="shared" si="58"/>
        <v>3500</v>
      </c>
      <c r="BR185" s="34">
        <f t="shared" si="59"/>
        <v>3400</v>
      </c>
      <c r="BS185" s="34">
        <f t="shared" si="60"/>
        <v>3400</v>
      </c>
      <c r="BT185" s="34">
        <f t="shared" si="61"/>
        <v>3300</v>
      </c>
      <c r="BU185" s="34">
        <f t="shared" si="62"/>
        <v>3300</v>
      </c>
      <c r="BV185" s="34">
        <f t="shared" si="63"/>
        <v>3200</v>
      </c>
      <c r="BW185" s="34">
        <f t="shared" si="64"/>
        <v>3100</v>
      </c>
      <c r="BX185" s="34">
        <f t="shared" si="65"/>
        <v>3100</v>
      </c>
      <c r="BY185" s="34">
        <f t="shared" si="66"/>
        <v>3000</v>
      </c>
    </row>
    <row r="186" spans="1:77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  <c r="BA186" s="34">
        <v>10591.5</v>
      </c>
      <c r="BB186" s="34">
        <v>10667.9</v>
      </c>
      <c r="BC186" s="34">
        <v>10744.3</v>
      </c>
      <c r="BD186" s="34">
        <v>10820.7</v>
      </c>
      <c r="BE186" s="34">
        <v>10897.1</v>
      </c>
      <c r="BF186" s="34">
        <v>10973.5</v>
      </c>
      <c r="BG186" s="34">
        <v>11049.9</v>
      </c>
      <c r="BH186" s="34">
        <v>11126.3</v>
      </c>
      <c r="BI186" s="34">
        <v>11202.7</v>
      </c>
      <c r="BJ186" s="34">
        <v>11279.1</v>
      </c>
      <c r="BK186" s="34">
        <v>11355.5</v>
      </c>
      <c r="BL186" s="34">
        <v>11431.9</v>
      </c>
      <c r="BM186" s="34">
        <f t="shared" si="54"/>
        <v>132140.4</v>
      </c>
      <c r="BN186" s="34">
        <f t="shared" si="55"/>
        <v>10600</v>
      </c>
      <c r="BO186" s="34">
        <f t="shared" si="56"/>
        <v>10600</v>
      </c>
      <c r="BP186" s="34">
        <f t="shared" si="57"/>
        <v>10700</v>
      </c>
      <c r="BQ186" s="34">
        <f t="shared" si="58"/>
        <v>10800</v>
      </c>
      <c r="BR186" s="34">
        <f t="shared" si="59"/>
        <v>10900</v>
      </c>
      <c r="BS186" s="34">
        <f t="shared" si="60"/>
        <v>11000</v>
      </c>
      <c r="BT186" s="34">
        <f t="shared" si="61"/>
        <v>11100</v>
      </c>
      <c r="BU186" s="34">
        <f t="shared" si="62"/>
        <v>11100</v>
      </c>
      <c r="BV186" s="34">
        <f t="shared" si="63"/>
        <v>11200</v>
      </c>
      <c r="BW186" s="34">
        <f t="shared" si="64"/>
        <v>11300</v>
      </c>
      <c r="BX186" s="34">
        <f t="shared" si="65"/>
        <v>11400</v>
      </c>
      <c r="BY186" s="34">
        <f t="shared" si="66"/>
        <v>11500</v>
      </c>
    </row>
    <row r="187" spans="1:77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  <c r="BA187" s="34">
        <v>695</v>
      </c>
      <c r="BB187" s="34">
        <v>721</v>
      </c>
      <c r="BC187" s="34">
        <v>747</v>
      </c>
      <c r="BD187" s="34">
        <v>773</v>
      </c>
      <c r="BE187" s="34">
        <v>799</v>
      </c>
      <c r="BF187" s="34">
        <v>825</v>
      </c>
      <c r="BG187" s="34">
        <v>851</v>
      </c>
      <c r="BH187" s="34">
        <v>877</v>
      </c>
      <c r="BI187" s="34">
        <v>903</v>
      </c>
      <c r="BJ187" s="34">
        <v>929</v>
      </c>
      <c r="BK187" s="34">
        <v>955</v>
      </c>
      <c r="BL187" s="34">
        <v>981</v>
      </c>
      <c r="BM187" s="34">
        <f t="shared" si="54"/>
        <v>10056</v>
      </c>
      <c r="BN187" s="34">
        <f t="shared" si="55"/>
        <v>600</v>
      </c>
      <c r="BO187" s="34">
        <f t="shared" si="56"/>
        <v>700</v>
      </c>
      <c r="BP187" s="34">
        <f t="shared" si="57"/>
        <v>700</v>
      </c>
      <c r="BQ187" s="34">
        <f t="shared" si="58"/>
        <v>700</v>
      </c>
      <c r="BR187" s="34">
        <f t="shared" si="59"/>
        <v>800</v>
      </c>
      <c r="BS187" s="34">
        <f t="shared" si="60"/>
        <v>800</v>
      </c>
      <c r="BT187" s="34">
        <f t="shared" si="61"/>
        <v>900</v>
      </c>
      <c r="BU187" s="34">
        <f t="shared" si="62"/>
        <v>900</v>
      </c>
      <c r="BV187" s="34">
        <f t="shared" si="63"/>
        <v>900</v>
      </c>
      <c r="BW187" s="34">
        <f t="shared" si="64"/>
        <v>1000</v>
      </c>
      <c r="BX187" s="34">
        <f t="shared" si="65"/>
        <v>1000</v>
      </c>
      <c r="BY187" s="34">
        <f t="shared" si="66"/>
        <v>1100</v>
      </c>
    </row>
    <row r="188" spans="1:77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  <c r="BA188" s="34">
        <v>4381.5</v>
      </c>
      <c r="BB188" s="34">
        <v>4402.1000000000004</v>
      </c>
      <c r="BC188" s="34">
        <v>4422.7</v>
      </c>
      <c r="BD188" s="34">
        <v>4443.3</v>
      </c>
      <c r="BE188" s="34">
        <v>4463.8999999999996</v>
      </c>
      <c r="BF188" s="34">
        <v>4484.5</v>
      </c>
      <c r="BG188" s="34">
        <v>4505.1000000000004</v>
      </c>
      <c r="BH188" s="34">
        <v>4525.7</v>
      </c>
      <c r="BI188" s="34">
        <v>4546.3</v>
      </c>
      <c r="BJ188" s="34">
        <v>4566.8999999999996</v>
      </c>
      <c r="BK188" s="34">
        <v>4587.5</v>
      </c>
      <c r="BL188" s="34">
        <v>4608.1000000000004</v>
      </c>
      <c r="BM188" s="34">
        <f t="shared" si="54"/>
        <v>53937.599999999999</v>
      </c>
      <c r="BN188" s="34">
        <f t="shared" si="55"/>
        <v>4400</v>
      </c>
      <c r="BO188" s="34">
        <f t="shared" si="56"/>
        <v>4400</v>
      </c>
      <c r="BP188" s="34">
        <f t="shared" si="57"/>
        <v>4400</v>
      </c>
      <c r="BQ188" s="34">
        <f t="shared" si="58"/>
        <v>4400</v>
      </c>
      <c r="BR188" s="34">
        <f t="shared" si="59"/>
        <v>4500</v>
      </c>
      <c r="BS188" s="34">
        <f t="shared" si="60"/>
        <v>4500</v>
      </c>
      <c r="BT188" s="34">
        <f t="shared" si="61"/>
        <v>4500</v>
      </c>
      <c r="BU188" s="34">
        <f t="shared" si="62"/>
        <v>4500</v>
      </c>
      <c r="BV188" s="34">
        <f t="shared" si="63"/>
        <v>4600</v>
      </c>
      <c r="BW188" s="34">
        <f t="shared" si="64"/>
        <v>4600</v>
      </c>
      <c r="BX188" s="34">
        <f t="shared" si="65"/>
        <v>4600</v>
      </c>
      <c r="BY188" s="34">
        <f t="shared" si="66"/>
        <v>4600</v>
      </c>
    </row>
    <row r="189" spans="1:77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  <c r="BA189" s="34">
        <v>9100</v>
      </c>
      <c r="BB189" s="34">
        <v>9225</v>
      </c>
      <c r="BC189" s="34">
        <v>9350</v>
      </c>
      <c r="BD189" s="34">
        <v>9475</v>
      </c>
      <c r="BE189" s="34">
        <v>9600</v>
      </c>
      <c r="BF189" s="34">
        <v>9725</v>
      </c>
      <c r="BG189" s="34">
        <v>9850</v>
      </c>
      <c r="BH189" s="34">
        <v>9975</v>
      </c>
      <c r="BI189" s="34">
        <v>10100</v>
      </c>
      <c r="BJ189" s="34">
        <v>10225</v>
      </c>
      <c r="BK189" s="34">
        <v>10350</v>
      </c>
      <c r="BL189" s="34">
        <v>10475</v>
      </c>
      <c r="BM189" s="34">
        <f t="shared" si="54"/>
        <v>117450</v>
      </c>
      <c r="BN189" s="34">
        <f t="shared" si="55"/>
        <v>9000</v>
      </c>
      <c r="BO189" s="34">
        <f t="shared" si="56"/>
        <v>9100</v>
      </c>
      <c r="BP189" s="34">
        <f t="shared" si="57"/>
        <v>9300</v>
      </c>
      <c r="BQ189" s="34">
        <f t="shared" si="58"/>
        <v>9400</v>
      </c>
      <c r="BR189" s="34">
        <f t="shared" si="59"/>
        <v>9600</v>
      </c>
      <c r="BS189" s="34">
        <f t="shared" si="60"/>
        <v>9700</v>
      </c>
      <c r="BT189" s="34">
        <f t="shared" si="61"/>
        <v>9900</v>
      </c>
      <c r="BU189" s="34">
        <f t="shared" si="62"/>
        <v>10000</v>
      </c>
      <c r="BV189" s="34">
        <f t="shared" si="63"/>
        <v>10200</v>
      </c>
      <c r="BW189" s="34">
        <f t="shared" si="64"/>
        <v>10300</v>
      </c>
      <c r="BX189" s="34">
        <f t="shared" si="65"/>
        <v>10500</v>
      </c>
      <c r="BY189" s="34">
        <f t="shared" si="66"/>
        <v>10600</v>
      </c>
    </row>
    <row r="190" spans="1:77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  <c r="BA190" s="34">
        <v>7013.5</v>
      </c>
      <c r="BB190" s="34">
        <v>7081.8</v>
      </c>
      <c r="BC190" s="34">
        <v>7150.1</v>
      </c>
      <c r="BD190" s="34">
        <v>7218.4</v>
      </c>
      <c r="BE190" s="34">
        <v>7286.7</v>
      </c>
      <c r="BF190" s="34">
        <v>7355</v>
      </c>
      <c r="BG190" s="34">
        <v>7423.3</v>
      </c>
      <c r="BH190" s="34">
        <v>7491.6</v>
      </c>
      <c r="BI190" s="34">
        <v>7559.9</v>
      </c>
      <c r="BJ190" s="34">
        <v>7628.2</v>
      </c>
      <c r="BK190" s="34">
        <v>7696.5</v>
      </c>
      <c r="BL190" s="34">
        <v>7764.8</v>
      </c>
      <c r="BM190" s="34">
        <f t="shared" si="54"/>
        <v>88669.8</v>
      </c>
      <c r="BN190" s="34">
        <f t="shared" si="55"/>
        <v>7000</v>
      </c>
      <c r="BO190" s="34">
        <f t="shared" si="56"/>
        <v>7000</v>
      </c>
      <c r="BP190" s="34">
        <f t="shared" si="57"/>
        <v>7100</v>
      </c>
      <c r="BQ190" s="34">
        <f t="shared" si="58"/>
        <v>7200</v>
      </c>
      <c r="BR190" s="34">
        <f t="shared" si="59"/>
        <v>7300</v>
      </c>
      <c r="BS190" s="34">
        <f t="shared" si="60"/>
        <v>7400</v>
      </c>
      <c r="BT190" s="34">
        <f t="shared" si="61"/>
        <v>7400</v>
      </c>
      <c r="BU190" s="34">
        <f t="shared" si="62"/>
        <v>7500</v>
      </c>
      <c r="BV190" s="34">
        <f t="shared" si="63"/>
        <v>7600</v>
      </c>
      <c r="BW190" s="34">
        <f t="shared" si="64"/>
        <v>7700</v>
      </c>
      <c r="BX190" s="34">
        <f t="shared" si="65"/>
        <v>7700</v>
      </c>
      <c r="BY190" s="34">
        <f t="shared" si="66"/>
        <v>7800</v>
      </c>
    </row>
    <row r="191" spans="1:77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  <c r="BA191" s="34">
        <v>11831.5</v>
      </c>
      <c r="BB191" s="34">
        <v>11858.9</v>
      </c>
      <c r="BC191" s="34">
        <v>11886.3</v>
      </c>
      <c r="BD191" s="34">
        <v>11913.7</v>
      </c>
      <c r="BE191" s="34">
        <v>11941.1</v>
      </c>
      <c r="BF191" s="34">
        <v>11968.5</v>
      </c>
      <c r="BG191" s="34">
        <v>11995.9</v>
      </c>
      <c r="BH191" s="34">
        <v>12023.3</v>
      </c>
      <c r="BI191" s="34">
        <v>12050.7</v>
      </c>
      <c r="BJ191" s="34">
        <v>12078.1</v>
      </c>
      <c r="BK191" s="34">
        <v>12105.5</v>
      </c>
      <c r="BL191" s="34">
        <v>12132.9</v>
      </c>
      <c r="BM191" s="34">
        <f t="shared" si="54"/>
        <v>143786.4</v>
      </c>
      <c r="BN191" s="34">
        <f t="shared" si="55"/>
        <v>11800</v>
      </c>
      <c r="BO191" s="34">
        <f t="shared" si="56"/>
        <v>11900</v>
      </c>
      <c r="BP191" s="34">
        <f t="shared" si="57"/>
        <v>11900</v>
      </c>
      <c r="BQ191" s="34">
        <f t="shared" si="58"/>
        <v>11900</v>
      </c>
      <c r="BR191" s="34">
        <f t="shared" si="59"/>
        <v>11900</v>
      </c>
      <c r="BS191" s="34">
        <f t="shared" si="60"/>
        <v>12000</v>
      </c>
      <c r="BT191" s="34">
        <f t="shared" si="61"/>
        <v>12000</v>
      </c>
      <c r="BU191" s="34">
        <f t="shared" si="62"/>
        <v>12000</v>
      </c>
      <c r="BV191" s="34">
        <f t="shared" si="63"/>
        <v>12100</v>
      </c>
      <c r="BW191" s="34">
        <f t="shared" si="64"/>
        <v>12100</v>
      </c>
      <c r="BX191" s="34">
        <f t="shared" si="65"/>
        <v>12100</v>
      </c>
      <c r="BY191" s="34">
        <f t="shared" si="66"/>
        <v>12100</v>
      </c>
    </row>
    <row r="192" spans="1:77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  <c r="BA192" s="34">
        <v>-5791</v>
      </c>
      <c r="BB192" s="34">
        <v>-6092</v>
      </c>
      <c r="BC192" s="34">
        <v>-6393</v>
      </c>
      <c r="BD192" s="34">
        <v>-6694</v>
      </c>
      <c r="BE192" s="34">
        <v>-6995</v>
      </c>
      <c r="BF192" s="34">
        <v>-7296</v>
      </c>
      <c r="BG192" s="34">
        <v>-7597</v>
      </c>
      <c r="BH192" s="34">
        <v>-7898</v>
      </c>
      <c r="BI192" s="34">
        <v>-8199</v>
      </c>
      <c r="BJ192" s="34">
        <v>-8500</v>
      </c>
      <c r="BK192" s="34">
        <v>-8801</v>
      </c>
      <c r="BL192" s="34">
        <v>-9102</v>
      </c>
      <c r="BM192" s="34">
        <f t="shared" si="54"/>
        <v>-89358</v>
      </c>
      <c r="BN192" s="34">
        <f t="shared" si="55"/>
        <v>-4200</v>
      </c>
      <c r="BO192" s="34">
        <f t="shared" si="56"/>
        <v>-4800</v>
      </c>
      <c r="BP192" s="34">
        <f t="shared" si="57"/>
        <v>-5400</v>
      </c>
      <c r="BQ192" s="34">
        <f t="shared" si="58"/>
        <v>-6000</v>
      </c>
      <c r="BR192" s="34">
        <f t="shared" si="59"/>
        <v>-6600</v>
      </c>
      <c r="BS192" s="34">
        <f t="shared" si="60"/>
        <v>-7200</v>
      </c>
      <c r="BT192" s="34">
        <f t="shared" si="61"/>
        <v>-7700</v>
      </c>
      <c r="BU192" s="34">
        <f t="shared" si="62"/>
        <v>-8300</v>
      </c>
      <c r="BV192" s="34">
        <f t="shared" si="63"/>
        <v>-8900</v>
      </c>
      <c r="BW192" s="34">
        <f t="shared" si="64"/>
        <v>-9500</v>
      </c>
      <c r="BX192" s="34">
        <f t="shared" si="65"/>
        <v>-10100</v>
      </c>
      <c r="BY192" s="34">
        <f t="shared" si="66"/>
        <v>-10700</v>
      </c>
    </row>
    <row r="193" spans="1:77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  <c r="BA193" s="34">
        <v>12858.5</v>
      </c>
      <c r="BB193" s="34">
        <v>12929.1</v>
      </c>
      <c r="BC193" s="34">
        <v>12999.7</v>
      </c>
      <c r="BD193" s="34">
        <v>13070.3</v>
      </c>
      <c r="BE193" s="34">
        <v>13140.9</v>
      </c>
      <c r="BF193" s="34">
        <v>13211.5</v>
      </c>
      <c r="BG193" s="34">
        <v>13282.1</v>
      </c>
      <c r="BH193" s="34">
        <v>13352.7</v>
      </c>
      <c r="BI193" s="34">
        <v>13423.3</v>
      </c>
      <c r="BJ193" s="34">
        <v>13493.9</v>
      </c>
      <c r="BK193" s="34">
        <v>13564.5</v>
      </c>
      <c r="BL193" s="34">
        <v>13635.1</v>
      </c>
      <c r="BM193" s="34">
        <f t="shared" si="54"/>
        <v>158961.60000000001</v>
      </c>
      <c r="BN193" s="34">
        <f t="shared" si="55"/>
        <v>12800</v>
      </c>
      <c r="BO193" s="34">
        <f t="shared" si="56"/>
        <v>12900</v>
      </c>
      <c r="BP193" s="34">
        <f t="shared" si="57"/>
        <v>13000</v>
      </c>
      <c r="BQ193" s="34">
        <f t="shared" si="58"/>
        <v>13100</v>
      </c>
      <c r="BR193" s="34">
        <f t="shared" si="59"/>
        <v>13100</v>
      </c>
      <c r="BS193" s="34">
        <f t="shared" si="60"/>
        <v>13200</v>
      </c>
      <c r="BT193" s="34">
        <f t="shared" si="61"/>
        <v>13300</v>
      </c>
      <c r="BU193" s="34">
        <f t="shared" si="62"/>
        <v>13400</v>
      </c>
      <c r="BV193" s="34">
        <f t="shared" si="63"/>
        <v>13400</v>
      </c>
      <c r="BW193" s="34">
        <f t="shared" si="64"/>
        <v>13500</v>
      </c>
      <c r="BX193" s="34">
        <f t="shared" si="65"/>
        <v>13600</v>
      </c>
      <c r="BY193" s="34">
        <f t="shared" si="66"/>
        <v>13700</v>
      </c>
    </row>
    <row r="194" spans="1:77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  <c r="BA194" s="34">
        <v>15353.5</v>
      </c>
      <c r="BB194" s="34">
        <v>15467.9</v>
      </c>
      <c r="BC194" s="34">
        <v>15582.3</v>
      </c>
      <c r="BD194" s="34">
        <v>15696.7</v>
      </c>
      <c r="BE194" s="34">
        <v>15811.1</v>
      </c>
      <c r="BF194" s="34">
        <v>15925.5</v>
      </c>
      <c r="BG194" s="34">
        <v>16039.9</v>
      </c>
      <c r="BH194" s="34">
        <v>16154.3</v>
      </c>
      <c r="BI194" s="34">
        <v>16268.7</v>
      </c>
      <c r="BJ194" s="34">
        <v>16383.1</v>
      </c>
      <c r="BK194" s="34">
        <v>16497.5</v>
      </c>
      <c r="BL194" s="34">
        <v>16611.900000000001</v>
      </c>
      <c r="BM194" s="34">
        <f t="shared" si="54"/>
        <v>191792.4</v>
      </c>
      <c r="BN194" s="34">
        <f t="shared" si="55"/>
        <v>15300</v>
      </c>
      <c r="BO194" s="34">
        <f t="shared" si="56"/>
        <v>15400</v>
      </c>
      <c r="BP194" s="34">
        <f t="shared" si="57"/>
        <v>15500</v>
      </c>
      <c r="BQ194" s="34">
        <f t="shared" si="58"/>
        <v>15700</v>
      </c>
      <c r="BR194" s="34">
        <f t="shared" si="59"/>
        <v>15800</v>
      </c>
      <c r="BS194" s="34">
        <f t="shared" si="60"/>
        <v>15900</v>
      </c>
      <c r="BT194" s="34">
        <f t="shared" si="61"/>
        <v>16000</v>
      </c>
      <c r="BU194" s="34">
        <f t="shared" si="62"/>
        <v>16200</v>
      </c>
      <c r="BV194" s="34">
        <f t="shared" si="63"/>
        <v>16300</v>
      </c>
      <c r="BW194" s="34">
        <f t="shared" si="64"/>
        <v>16400</v>
      </c>
      <c r="BX194" s="34">
        <f t="shared" si="65"/>
        <v>16500</v>
      </c>
      <c r="BY194" s="34">
        <f t="shared" si="66"/>
        <v>16700</v>
      </c>
    </row>
    <row r="195" spans="1:77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  <c r="BA195" s="34">
        <v>2678</v>
      </c>
      <c r="BB195" s="34">
        <v>2531.3000000000002</v>
      </c>
      <c r="BC195" s="34">
        <v>2384.6</v>
      </c>
      <c r="BD195" s="34">
        <v>2237.9</v>
      </c>
      <c r="BE195" s="34">
        <v>2091.1999999999998</v>
      </c>
      <c r="BF195" s="34">
        <v>1944.5</v>
      </c>
      <c r="BG195" s="34">
        <v>1797.8</v>
      </c>
      <c r="BH195" s="34">
        <v>1651.1</v>
      </c>
      <c r="BI195" s="34">
        <v>1504.4</v>
      </c>
      <c r="BJ195" s="34">
        <v>1357.7</v>
      </c>
      <c r="BK195" s="34">
        <v>1211</v>
      </c>
      <c r="BL195" s="34">
        <v>1064.3</v>
      </c>
      <c r="BM195" s="34">
        <f t="shared" ref="BM195:BM258" si="67">SUM(BA195:BL195)</f>
        <v>22453.8</v>
      </c>
      <c r="BN195" s="34">
        <f t="shared" ref="BN195:BN258" si="68">ROUND($BM195/SUM($AO195:$AZ195)*AO195,-2)</f>
        <v>2300</v>
      </c>
      <c r="BO195" s="34">
        <f t="shared" si="56"/>
        <v>2200</v>
      </c>
      <c r="BP195" s="34">
        <f t="shared" si="57"/>
        <v>2100</v>
      </c>
      <c r="BQ195" s="34">
        <f t="shared" si="58"/>
        <v>2100</v>
      </c>
      <c r="BR195" s="34">
        <f t="shared" si="59"/>
        <v>2000</v>
      </c>
      <c r="BS195" s="34">
        <f t="shared" si="60"/>
        <v>1900</v>
      </c>
      <c r="BT195" s="34">
        <f t="shared" si="61"/>
        <v>1800</v>
      </c>
      <c r="BU195" s="34">
        <f t="shared" si="62"/>
        <v>1800</v>
      </c>
      <c r="BV195" s="34">
        <f t="shared" si="63"/>
        <v>1700</v>
      </c>
      <c r="BW195" s="34">
        <f t="shared" si="64"/>
        <v>1600</v>
      </c>
      <c r="BX195" s="34">
        <f t="shared" si="65"/>
        <v>1500</v>
      </c>
      <c r="BY195" s="34">
        <f t="shared" si="66"/>
        <v>1500</v>
      </c>
    </row>
    <row r="196" spans="1:77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  <c r="BA196" s="34">
        <v>6638</v>
      </c>
      <c r="BB196" s="34">
        <v>6689</v>
      </c>
      <c r="BC196" s="34">
        <v>6740</v>
      </c>
      <c r="BD196" s="34">
        <v>6791</v>
      </c>
      <c r="BE196" s="34">
        <v>6842</v>
      </c>
      <c r="BF196" s="34">
        <v>6893</v>
      </c>
      <c r="BG196" s="34">
        <v>6944</v>
      </c>
      <c r="BH196" s="34">
        <v>6995</v>
      </c>
      <c r="BI196" s="34">
        <v>7046</v>
      </c>
      <c r="BJ196" s="34">
        <v>7097</v>
      </c>
      <c r="BK196" s="34">
        <v>7148</v>
      </c>
      <c r="BL196" s="34">
        <v>7199</v>
      </c>
      <c r="BM196" s="34">
        <f t="shared" si="67"/>
        <v>83022</v>
      </c>
      <c r="BN196" s="34">
        <f t="shared" si="68"/>
        <v>6600</v>
      </c>
      <c r="BO196" s="34">
        <f t="shared" si="56"/>
        <v>6700</v>
      </c>
      <c r="BP196" s="34">
        <f t="shared" si="57"/>
        <v>6700</v>
      </c>
      <c r="BQ196" s="34">
        <f t="shared" si="58"/>
        <v>6800</v>
      </c>
      <c r="BR196" s="34">
        <f t="shared" si="59"/>
        <v>6800</v>
      </c>
      <c r="BS196" s="34">
        <f t="shared" si="60"/>
        <v>6900</v>
      </c>
      <c r="BT196" s="34">
        <f t="shared" si="61"/>
        <v>6900</v>
      </c>
      <c r="BU196" s="34">
        <f t="shared" si="62"/>
        <v>7000</v>
      </c>
      <c r="BV196" s="34">
        <f t="shared" si="63"/>
        <v>7100</v>
      </c>
      <c r="BW196" s="34">
        <f t="shared" si="64"/>
        <v>7100</v>
      </c>
      <c r="BX196" s="34">
        <f t="shared" si="65"/>
        <v>7200</v>
      </c>
      <c r="BY196" s="34">
        <f t="shared" si="66"/>
        <v>7200</v>
      </c>
    </row>
    <row r="197" spans="1:77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  <c r="BA197" s="34">
        <v>13646</v>
      </c>
      <c r="BB197" s="34">
        <v>13685</v>
      </c>
      <c r="BC197" s="34">
        <v>13724</v>
      </c>
      <c r="BD197" s="34">
        <v>13763</v>
      </c>
      <c r="BE197" s="34">
        <v>13802</v>
      </c>
      <c r="BF197" s="34">
        <v>13841</v>
      </c>
      <c r="BG197" s="34">
        <v>13880</v>
      </c>
      <c r="BH197" s="34">
        <v>13919</v>
      </c>
      <c r="BI197" s="34">
        <v>13958</v>
      </c>
      <c r="BJ197" s="34">
        <v>13997</v>
      </c>
      <c r="BK197" s="34">
        <v>14036</v>
      </c>
      <c r="BL197" s="34">
        <v>14075</v>
      </c>
      <c r="BM197" s="34">
        <f t="shared" si="67"/>
        <v>166326</v>
      </c>
      <c r="BN197" s="34">
        <f t="shared" si="68"/>
        <v>13600</v>
      </c>
      <c r="BO197" s="34">
        <f t="shared" si="56"/>
        <v>13700</v>
      </c>
      <c r="BP197" s="34">
        <f t="shared" si="57"/>
        <v>13700</v>
      </c>
      <c r="BQ197" s="34">
        <f t="shared" si="58"/>
        <v>13800</v>
      </c>
      <c r="BR197" s="34">
        <f t="shared" si="59"/>
        <v>13800</v>
      </c>
      <c r="BS197" s="34">
        <f t="shared" si="60"/>
        <v>13800</v>
      </c>
      <c r="BT197" s="34">
        <f t="shared" si="61"/>
        <v>13900</v>
      </c>
      <c r="BU197" s="34">
        <f t="shared" si="62"/>
        <v>13900</v>
      </c>
      <c r="BV197" s="34">
        <f t="shared" si="63"/>
        <v>14000</v>
      </c>
      <c r="BW197" s="34">
        <f t="shared" si="64"/>
        <v>14000</v>
      </c>
      <c r="BX197" s="34">
        <f t="shared" si="65"/>
        <v>14000</v>
      </c>
      <c r="BY197" s="34">
        <f t="shared" si="66"/>
        <v>14100</v>
      </c>
    </row>
    <row r="198" spans="1:77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  <c r="BA198" s="34">
        <v>13213.5</v>
      </c>
      <c r="BB198" s="34">
        <v>13369.1</v>
      </c>
      <c r="BC198" s="34">
        <v>13524.7</v>
      </c>
      <c r="BD198" s="34">
        <v>13680.3</v>
      </c>
      <c r="BE198" s="34">
        <v>13835.9</v>
      </c>
      <c r="BF198" s="34">
        <v>13991.5</v>
      </c>
      <c r="BG198" s="34">
        <v>14147.1</v>
      </c>
      <c r="BH198" s="34">
        <v>14302.7</v>
      </c>
      <c r="BI198" s="34">
        <v>14458.3</v>
      </c>
      <c r="BJ198" s="34">
        <v>14613.9</v>
      </c>
      <c r="BK198" s="34">
        <v>14769.5</v>
      </c>
      <c r="BL198" s="34">
        <v>14925.1</v>
      </c>
      <c r="BM198" s="34">
        <f t="shared" si="67"/>
        <v>168831.6</v>
      </c>
      <c r="BN198" s="34">
        <f t="shared" si="68"/>
        <v>13100</v>
      </c>
      <c r="BO198" s="34">
        <f t="shared" si="56"/>
        <v>13300</v>
      </c>
      <c r="BP198" s="34">
        <f t="shared" si="57"/>
        <v>13400</v>
      </c>
      <c r="BQ198" s="34">
        <f t="shared" si="58"/>
        <v>13600</v>
      </c>
      <c r="BR198" s="34">
        <f t="shared" si="59"/>
        <v>13800</v>
      </c>
      <c r="BS198" s="34">
        <f t="shared" si="60"/>
        <v>14000</v>
      </c>
      <c r="BT198" s="34">
        <f t="shared" si="61"/>
        <v>14200</v>
      </c>
      <c r="BU198" s="34">
        <f t="shared" si="62"/>
        <v>14300</v>
      </c>
      <c r="BV198" s="34">
        <f t="shared" si="63"/>
        <v>14500</v>
      </c>
      <c r="BW198" s="34">
        <f t="shared" si="64"/>
        <v>14700</v>
      </c>
      <c r="BX198" s="34">
        <f t="shared" si="65"/>
        <v>14900</v>
      </c>
      <c r="BY198" s="34">
        <f t="shared" si="66"/>
        <v>15100</v>
      </c>
    </row>
    <row r="199" spans="1:77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  <c r="BA199" s="34">
        <v>5875.5</v>
      </c>
      <c r="BB199" s="34">
        <v>5781.1</v>
      </c>
      <c r="BC199" s="34">
        <v>5686.7</v>
      </c>
      <c r="BD199" s="34">
        <v>5592.3</v>
      </c>
      <c r="BE199" s="34">
        <v>5497.9</v>
      </c>
      <c r="BF199" s="34">
        <v>5403.5</v>
      </c>
      <c r="BG199" s="34">
        <v>5309.1</v>
      </c>
      <c r="BH199" s="34">
        <v>5214.7</v>
      </c>
      <c r="BI199" s="34">
        <v>5120.3</v>
      </c>
      <c r="BJ199" s="34">
        <v>5025.8999999999996</v>
      </c>
      <c r="BK199" s="34">
        <v>4931.5</v>
      </c>
      <c r="BL199" s="34">
        <v>4837.1000000000004</v>
      </c>
      <c r="BM199" s="34">
        <f t="shared" si="67"/>
        <v>64275.6</v>
      </c>
      <c r="BN199" s="34">
        <f t="shared" si="68"/>
        <v>5800</v>
      </c>
      <c r="BO199" s="34">
        <f t="shared" si="56"/>
        <v>5700</v>
      </c>
      <c r="BP199" s="34">
        <f t="shared" si="57"/>
        <v>5600</v>
      </c>
      <c r="BQ199" s="34">
        <f t="shared" si="58"/>
        <v>5600</v>
      </c>
      <c r="BR199" s="34">
        <f t="shared" si="59"/>
        <v>5500</v>
      </c>
      <c r="BS199" s="34">
        <f t="shared" si="60"/>
        <v>5400</v>
      </c>
      <c r="BT199" s="34">
        <f t="shared" si="61"/>
        <v>5300</v>
      </c>
      <c r="BU199" s="34">
        <f t="shared" si="62"/>
        <v>5200</v>
      </c>
      <c r="BV199" s="34">
        <f t="shared" si="63"/>
        <v>5200</v>
      </c>
      <c r="BW199" s="34">
        <f t="shared" si="64"/>
        <v>5100</v>
      </c>
      <c r="BX199" s="34">
        <f t="shared" si="65"/>
        <v>5000</v>
      </c>
      <c r="BY199" s="34">
        <f t="shared" si="66"/>
        <v>4900</v>
      </c>
    </row>
    <row r="200" spans="1:77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  <c r="BA200" s="34">
        <v>5224.5</v>
      </c>
      <c r="BB200" s="34">
        <v>5217.2</v>
      </c>
      <c r="BC200" s="34">
        <v>5209.8999999999996</v>
      </c>
      <c r="BD200" s="34">
        <v>5202.6000000000004</v>
      </c>
      <c r="BE200" s="34">
        <v>5195.3</v>
      </c>
      <c r="BF200" s="34">
        <v>5188</v>
      </c>
      <c r="BG200" s="34">
        <v>5180.7</v>
      </c>
      <c r="BH200" s="34">
        <v>5173.3999999999996</v>
      </c>
      <c r="BI200" s="34">
        <v>5166.1000000000004</v>
      </c>
      <c r="BJ200" s="34">
        <v>5158.8</v>
      </c>
      <c r="BK200" s="34">
        <v>5151.5</v>
      </c>
      <c r="BL200" s="34">
        <v>5144.2</v>
      </c>
      <c r="BM200" s="34">
        <f t="shared" si="67"/>
        <v>62212.2</v>
      </c>
      <c r="BN200" s="34">
        <f t="shared" si="68"/>
        <v>5200</v>
      </c>
      <c r="BO200" s="34">
        <f t="shared" si="56"/>
        <v>5200</v>
      </c>
      <c r="BP200" s="34">
        <f t="shared" si="57"/>
        <v>5200</v>
      </c>
      <c r="BQ200" s="34">
        <f t="shared" si="58"/>
        <v>5200</v>
      </c>
      <c r="BR200" s="34">
        <f t="shared" si="59"/>
        <v>5200</v>
      </c>
      <c r="BS200" s="34">
        <f t="shared" si="60"/>
        <v>5200</v>
      </c>
      <c r="BT200" s="34">
        <f t="shared" si="61"/>
        <v>5200</v>
      </c>
      <c r="BU200" s="34">
        <f t="shared" si="62"/>
        <v>5200</v>
      </c>
      <c r="BV200" s="34">
        <f t="shared" si="63"/>
        <v>5200</v>
      </c>
      <c r="BW200" s="34">
        <f t="shared" si="64"/>
        <v>5200</v>
      </c>
      <c r="BX200" s="34">
        <f t="shared" si="65"/>
        <v>5200</v>
      </c>
      <c r="BY200" s="34">
        <f t="shared" si="66"/>
        <v>5100</v>
      </c>
    </row>
    <row r="201" spans="1:77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  <c r="BA201" s="34">
        <v>12865</v>
      </c>
      <c r="BB201" s="34">
        <v>12997</v>
      </c>
      <c r="BC201" s="34">
        <v>13129</v>
      </c>
      <c r="BD201" s="34">
        <v>13261</v>
      </c>
      <c r="BE201" s="34">
        <v>13393</v>
      </c>
      <c r="BF201" s="34">
        <v>13525</v>
      </c>
      <c r="BG201" s="34">
        <v>13657</v>
      </c>
      <c r="BH201" s="34">
        <v>13789</v>
      </c>
      <c r="BI201" s="34">
        <v>13921</v>
      </c>
      <c r="BJ201" s="34">
        <v>14053</v>
      </c>
      <c r="BK201" s="34">
        <v>14185</v>
      </c>
      <c r="BL201" s="34">
        <v>14317</v>
      </c>
      <c r="BM201" s="34">
        <f t="shared" si="67"/>
        <v>163092</v>
      </c>
      <c r="BN201" s="34">
        <f t="shared" si="68"/>
        <v>12800</v>
      </c>
      <c r="BO201" s="34">
        <f t="shared" si="56"/>
        <v>12900</v>
      </c>
      <c r="BP201" s="34">
        <f t="shared" si="57"/>
        <v>13100</v>
      </c>
      <c r="BQ201" s="34">
        <f t="shared" si="58"/>
        <v>13200</v>
      </c>
      <c r="BR201" s="34">
        <f t="shared" si="59"/>
        <v>13400</v>
      </c>
      <c r="BS201" s="34">
        <f t="shared" si="60"/>
        <v>13500</v>
      </c>
      <c r="BT201" s="34">
        <f t="shared" si="61"/>
        <v>13700</v>
      </c>
      <c r="BU201" s="34">
        <f t="shared" si="62"/>
        <v>13800</v>
      </c>
      <c r="BV201" s="34">
        <f t="shared" si="63"/>
        <v>14000</v>
      </c>
      <c r="BW201" s="34">
        <f t="shared" si="64"/>
        <v>14100</v>
      </c>
      <c r="BX201" s="34">
        <f t="shared" si="65"/>
        <v>14300</v>
      </c>
      <c r="BY201" s="34">
        <f t="shared" si="66"/>
        <v>14400</v>
      </c>
    </row>
    <row r="202" spans="1:77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  <c r="BA202" s="34">
        <v>22290.5</v>
      </c>
      <c r="BB202" s="34">
        <v>22536.1</v>
      </c>
      <c r="BC202" s="34">
        <v>22781.7</v>
      </c>
      <c r="BD202" s="34">
        <v>23027.3</v>
      </c>
      <c r="BE202" s="34">
        <v>23272.9</v>
      </c>
      <c r="BF202" s="34">
        <v>23518.5</v>
      </c>
      <c r="BG202" s="34">
        <v>23764.1</v>
      </c>
      <c r="BH202" s="34">
        <v>24009.7</v>
      </c>
      <c r="BI202" s="34">
        <v>24255.3</v>
      </c>
      <c r="BJ202" s="34">
        <v>24500.9</v>
      </c>
      <c r="BK202" s="34">
        <v>24746.5</v>
      </c>
      <c r="BL202" s="34">
        <v>24992.1</v>
      </c>
      <c r="BM202" s="34">
        <f t="shared" si="67"/>
        <v>283695.59999999998</v>
      </c>
      <c r="BN202" s="34">
        <f t="shared" si="68"/>
        <v>22100</v>
      </c>
      <c r="BO202" s="34">
        <f t="shared" si="56"/>
        <v>22400</v>
      </c>
      <c r="BP202" s="34">
        <f t="shared" si="57"/>
        <v>22700</v>
      </c>
      <c r="BQ202" s="34">
        <f t="shared" si="58"/>
        <v>22900</v>
      </c>
      <c r="BR202" s="34">
        <f t="shared" si="59"/>
        <v>23200</v>
      </c>
      <c r="BS202" s="34">
        <f t="shared" si="60"/>
        <v>23500</v>
      </c>
      <c r="BT202" s="34">
        <f t="shared" si="61"/>
        <v>23800</v>
      </c>
      <c r="BU202" s="34">
        <f t="shared" si="62"/>
        <v>24100</v>
      </c>
      <c r="BV202" s="34">
        <f t="shared" si="63"/>
        <v>24300</v>
      </c>
      <c r="BW202" s="34">
        <f t="shared" si="64"/>
        <v>24600</v>
      </c>
      <c r="BX202" s="34">
        <f t="shared" si="65"/>
        <v>24900</v>
      </c>
      <c r="BY202" s="34">
        <f t="shared" si="66"/>
        <v>25200</v>
      </c>
    </row>
    <row r="203" spans="1:77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  <c r="BA203" s="34">
        <v>1820.5</v>
      </c>
      <c r="BB203" s="34">
        <v>1777.1</v>
      </c>
      <c r="BC203" s="34">
        <v>1733.7</v>
      </c>
      <c r="BD203" s="34">
        <v>1690.3</v>
      </c>
      <c r="BE203" s="34">
        <v>1646.9</v>
      </c>
      <c r="BF203" s="34">
        <v>1603.5</v>
      </c>
      <c r="BG203" s="34">
        <v>1560.1</v>
      </c>
      <c r="BH203" s="34">
        <v>1516.7</v>
      </c>
      <c r="BI203" s="34">
        <v>1473.3</v>
      </c>
      <c r="BJ203" s="34">
        <v>1429.9</v>
      </c>
      <c r="BK203" s="34">
        <v>1386.5</v>
      </c>
      <c r="BL203" s="34">
        <v>1343.1</v>
      </c>
      <c r="BM203" s="34">
        <f t="shared" si="67"/>
        <v>18981.599999999999</v>
      </c>
      <c r="BN203" s="34">
        <f t="shared" si="68"/>
        <v>1800</v>
      </c>
      <c r="BO203" s="34">
        <f t="shared" si="56"/>
        <v>1700</v>
      </c>
      <c r="BP203" s="34">
        <f t="shared" si="57"/>
        <v>1700</v>
      </c>
      <c r="BQ203" s="34">
        <f t="shared" si="58"/>
        <v>1700</v>
      </c>
      <c r="BR203" s="34">
        <f t="shared" si="59"/>
        <v>1600</v>
      </c>
      <c r="BS203" s="34">
        <f t="shared" si="60"/>
        <v>1600</v>
      </c>
      <c r="BT203" s="34">
        <f t="shared" si="61"/>
        <v>1600</v>
      </c>
      <c r="BU203" s="34">
        <f t="shared" si="62"/>
        <v>1500</v>
      </c>
      <c r="BV203" s="34">
        <f t="shared" si="63"/>
        <v>1500</v>
      </c>
      <c r="BW203" s="34">
        <f t="shared" si="64"/>
        <v>1500</v>
      </c>
      <c r="BX203" s="34">
        <f t="shared" si="65"/>
        <v>1400</v>
      </c>
      <c r="BY203" s="34">
        <f t="shared" si="66"/>
        <v>1400</v>
      </c>
    </row>
    <row r="204" spans="1:77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  <c r="BA204" s="34">
        <v>-7771.5</v>
      </c>
      <c r="BB204" s="34">
        <v>-8086.1</v>
      </c>
      <c r="BC204" s="34">
        <v>-8400.7000000000007</v>
      </c>
      <c r="BD204" s="34">
        <v>-8715.2999999999993</v>
      </c>
      <c r="BE204" s="34">
        <v>-9029.9</v>
      </c>
      <c r="BF204" s="34">
        <v>-9344.5</v>
      </c>
      <c r="BG204" s="34">
        <v>-9659.1</v>
      </c>
      <c r="BH204" s="34">
        <v>-9973.7000000000007</v>
      </c>
      <c r="BI204" s="34">
        <v>-10288.299999999999</v>
      </c>
      <c r="BJ204" s="34">
        <v>-10602.9</v>
      </c>
      <c r="BK204" s="34">
        <v>-10917.5</v>
      </c>
      <c r="BL204" s="34">
        <v>-11232.1</v>
      </c>
      <c r="BM204" s="34">
        <f t="shared" si="67"/>
        <v>-114021.6</v>
      </c>
      <c r="BN204" s="34">
        <f t="shared" si="68"/>
        <v>-6600</v>
      </c>
      <c r="BO204" s="34">
        <f t="shared" si="56"/>
        <v>-7200</v>
      </c>
      <c r="BP204" s="34">
        <f t="shared" si="57"/>
        <v>-7700</v>
      </c>
      <c r="BQ204" s="34">
        <f t="shared" si="58"/>
        <v>-8200</v>
      </c>
      <c r="BR204" s="34">
        <f t="shared" si="59"/>
        <v>-8700</v>
      </c>
      <c r="BS204" s="34">
        <f t="shared" si="60"/>
        <v>-9200</v>
      </c>
      <c r="BT204" s="34">
        <f t="shared" si="61"/>
        <v>-9800</v>
      </c>
      <c r="BU204" s="34">
        <f t="shared" si="62"/>
        <v>-10300</v>
      </c>
      <c r="BV204" s="34">
        <f t="shared" si="63"/>
        <v>-10800</v>
      </c>
      <c r="BW204" s="34">
        <f t="shared" si="64"/>
        <v>-11300</v>
      </c>
      <c r="BX204" s="34">
        <f t="shared" si="65"/>
        <v>-11900</v>
      </c>
      <c r="BY204" s="34">
        <f t="shared" si="66"/>
        <v>-12400</v>
      </c>
    </row>
    <row r="205" spans="1:77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  <c r="BA205" s="34">
        <v>2105</v>
      </c>
      <c r="BB205" s="34">
        <v>2153.6999999999998</v>
      </c>
      <c r="BC205" s="34">
        <v>2202.4</v>
      </c>
      <c r="BD205" s="34">
        <v>2251.1</v>
      </c>
      <c r="BE205" s="34">
        <v>2299.8000000000002</v>
      </c>
      <c r="BF205" s="34">
        <v>2348.5</v>
      </c>
      <c r="BG205" s="34">
        <v>2397.1999999999998</v>
      </c>
      <c r="BH205" s="34">
        <v>2445.9</v>
      </c>
      <c r="BI205" s="34">
        <v>2494.6</v>
      </c>
      <c r="BJ205" s="34">
        <v>2543.3000000000002</v>
      </c>
      <c r="BK205" s="34">
        <v>2592</v>
      </c>
      <c r="BL205" s="34">
        <v>2640.7</v>
      </c>
      <c r="BM205" s="34">
        <f t="shared" si="67"/>
        <v>28474.2</v>
      </c>
      <c r="BN205" s="34">
        <f t="shared" si="68"/>
        <v>2000</v>
      </c>
      <c r="BO205" s="34">
        <f t="shared" si="56"/>
        <v>2100</v>
      </c>
      <c r="BP205" s="34">
        <f t="shared" si="57"/>
        <v>2100</v>
      </c>
      <c r="BQ205" s="34">
        <f t="shared" si="58"/>
        <v>2200</v>
      </c>
      <c r="BR205" s="34">
        <f t="shared" si="59"/>
        <v>2300</v>
      </c>
      <c r="BS205" s="34">
        <f t="shared" si="60"/>
        <v>2300</v>
      </c>
      <c r="BT205" s="34">
        <f t="shared" si="61"/>
        <v>2400</v>
      </c>
      <c r="BU205" s="34">
        <f t="shared" si="62"/>
        <v>2500</v>
      </c>
      <c r="BV205" s="34">
        <f t="shared" si="63"/>
        <v>2500</v>
      </c>
      <c r="BW205" s="34">
        <f t="shared" si="64"/>
        <v>2600</v>
      </c>
      <c r="BX205" s="34">
        <f t="shared" si="65"/>
        <v>2700</v>
      </c>
      <c r="BY205" s="34">
        <f t="shared" si="66"/>
        <v>2700</v>
      </c>
    </row>
    <row r="206" spans="1:77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  <c r="BA206" s="34">
        <v>6642.5</v>
      </c>
      <c r="BB206" s="34">
        <v>6642.1</v>
      </c>
      <c r="BC206" s="34">
        <v>6641.7</v>
      </c>
      <c r="BD206" s="34">
        <v>6641.3</v>
      </c>
      <c r="BE206" s="34">
        <v>6640.9</v>
      </c>
      <c r="BF206" s="34">
        <v>6640.5</v>
      </c>
      <c r="BG206" s="34">
        <v>6640.1</v>
      </c>
      <c r="BH206" s="34">
        <v>6639.7</v>
      </c>
      <c r="BI206" s="34">
        <v>6639.3</v>
      </c>
      <c r="BJ206" s="34">
        <v>6638.9</v>
      </c>
      <c r="BK206" s="34">
        <v>6638.5</v>
      </c>
      <c r="BL206" s="34">
        <v>6638.1</v>
      </c>
      <c r="BM206" s="34">
        <f t="shared" si="67"/>
        <v>79683.600000000006</v>
      </c>
      <c r="BN206" s="34">
        <f t="shared" si="68"/>
        <v>6600</v>
      </c>
      <c r="BO206" s="34">
        <f t="shared" si="56"/>
        <v>6600</v>
      </c>
      <c r="BP206" s="34">
        <f t="shared" si="57"/>
        <v>6600</v>
      </c>
      <c r="BQ206" s="34">
        <f t="shared" si="58"/>
        <v>6600</v>
      </c>
      <c r="BR206" s="34">
        <f t="shared" si="59"/>
        <v>6600</v>
      </c>
      <c r="BS206" s="34">
        <f t="shared" si="60"/>
        <v>6600</v>
      </c>
      <c r="BT206" s="34">
        <f t="shared" si="61"/>
        <v>6600</v>
      </c>
      <c r="BU206" s="34">
        <f t="shared" si="62"/>
        <v>6600</v>
      </c>
      <c r="BV206" s="34">
        <f t="shared" si="63"/>
        <v>6600</v>
      </c>
      <c r="BW206" s="34">
        <f t="shared" si="64"/>
        <v>6600</v>
      </c>
      <c r="BX206" s="34">
        <f t="shared" si="65"/>
        <v>6600</v>
      </c>
      <c r="BY206" s="34">
        <f t="shared" si="66"/>
        <v>6600</v>
      </c>
    </row>
    <row r="207" spans="1:77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  <c r="BA207" s="34">
        <v>13895.5</v>
      </c>
      <c r="BB207" s="34">
        <v>13944.1</v>
      </c>
      <c r="BC207" s="34">
        <v>13992.7</v>
      </c>
      <c r="BD207" s="34">
        <v>14041.3</v>
      </c>
      <c r="BE207" s="34">
        <v>14089.9</v>
      </c>
      <c r="BF207" s="34">
        <v>14138.5</v>
      </c>
      <c r="BG207" s="34">
        <v>14187.1</v>
      </c>
      <c r="BH207" s="34">
        <v>14235.7</v>
      </c>
      <c r="BI207" s="34">
        <v>14284.3</v>
      </c>
      <c r="BJ207" s="34">
        <v>14332.9</v>
      </c>
      <c r="BK207" s="34">
        <v>14381.5</v>
      </c>
      <c r="BL207" s="34">
        <v>14430.1</v>
      </c>
      <c r="BM207" s="34">
        <f t="shared" si="67"/>
        <v>169953.6</v>
      </c>
      <c r="BN207" s="34">
        <f t="shared" si="68"/>
        <v>13900</v>
      </c>
      <c r="BO207" s="34">
        <f t="shared" si="56"/>
        <v>13900</v>
      </c>
      <c r="BP207" s="34">
        <f t="shared" si="57"/>
        <v>14000</v>
      </c>
      <c r="BQ207" s="34">
        <f t="shared" si="58"/>
        <v>14000</v>
      </c>
      <c r="BR207" s="34">
        <f t="shared" si="59"/>
        <v>14100</v>
      </c>
      <c r="BS207" s="34">
        <f t="shared" si="60"/>
        <v>14100</v>
      </c>
      <c r="BT207" s="34">
        <f t="shared" si="61"/>
        <v>14200</v>
      </c>
      <c r="BU207" s="34">
        <f t="shared" si="62"/>
        <v>14200</v>
      </c>
      <c r="BV207" s="34">
        <f t="shared" si="63"/>
        <v>14300</v>
      </c>
      <c r="BW207" s="34">
        <f t="shared" si="64"/>
        <v>14300</v>
      </c>
      <c r="BX207" s="34">
        <f t="shared" si="65"/>
        <v>14400</v>
      </c>
      <c r="BY207" s="34">
        <f t="shared" si="66"/>
        <v>14400</v>
      </c>
    </row>
    <row r="208" spans="1:77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  <c r="BA208" s="34">
        <v>7585</v>
      </c>
      <c r="BB208" s="34">
        <v>7734.3</v>
      </c>
      <c r="BC208" s="34">
        <v>7883.6</v>
      </c>
      <c r="BD208" s="34">
        <v>8032.9</v>
      </c>
      <c r="BE208" s="34">
        <v>8182.2</v>
      </c>
      <c r="BF208" s="34">
        <v>8331.5</v>
      </c>
      <c r="BG208" s="34">
        <v>8480.7999999999993</v>
      </c>
      <c r="BH208" s="34">
        <v>8630.1</v>
      </c>
      <c r="BI208" s="34">
        <v>8779.4</v>
      </c>
      <c r="BJ208" s="34">
        <v>8928.7000000000007</v>
      </c>
      <c r="BK208" s="34">
        <v>9078</v>
      </c>
      <c r="BL208" s="34">
        <v>9227.2999999999993</v>
      </c>
      <c r="BM208" s="34">
        <f t="shared" si="67"/>
        <v>100873.8</v>
      </c>
      <c r="BN208" s="34">
        <f t="shared" si="68"/>
        <v>7400</v>
      </c>
      <c r="BO208" s="34">
        <f t="shared" si="56"/>
        <v>7600</v>
      </c>
      <c r="BP208" s="34">
        <f t="shared" si="57"/>
        <v>7700</v>
      </c>
      <c r="BQ208" s="34">
        <f t="shared" si="58"/>
        <v>7900</v>
      </c>
      <c r="BR208" s="34">
        <f t="shared" si="59"/>
        <v>8100</v>
      </c>
      <c r="BS208" s="34">
        <f t="shared" si="60"/>
        <v>8300</v>
      </c>
      <c r="BT208" s="34">
        <f t="shared" si="61"/>
        <v>8500</v>
      </c>
      <c r="BU208" s="34">
        <f t="shared" si="62"/>
        <v>8700</v>
      </c>
      <c r="BV208" s="34">
        <f t="shared" si="63"/>
        <v>8900</v>
      </c>
      <c r="BW208" s="34">
        <f t="shared" si="64"/>
        <v>9100</v>
      </c>
      <c r="BX208" s="34">
        <f t="shared" si="65"/>
        <v>9300</v>
      </c>
      <c r="BY208" s="34">
        <f t="shared" si="66"/>
        <v>9400</v>
      </c>
    </row>
    <row r="209" spans="1:77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  <c r="BA209" s="34">
        <v>21156</v>
      </c>
      <c r="BB209" s="34">
        <v>21377</v>
      </c>
      <c r="BC209" s="34">
        <v>21598</v>
      </c>
      <c r="BD209" s="34">
        <v>21819</v>
      </c>
      <c r="BE209" s="34">
        <v>22040</v>
      </c>
      <c r="BF209" s="34">
        <v>22261</v>
      </c>
      <c r="BG209" s="34">
        <v>22482</v>
      </c>
      <c r="BH209" s="34">
        <v>22703</v>
      </c>
      <c r="BI209" s="34">
        <v>22924</v>
      </c>
      <c r="BJ209" s="34">
        <v>23145</v>
      </c>
      <c r="BK209" s="34">
        <v>23366</v>
      </c>
      <c r="BL209" s="34">
        <v>23587</v>
      </c>
      <c r="BM209" s="34">
        <f t="shared" si="67"/>
        <v>268458</v>
      </c>
      <c r="BN209" s="34">
        <f t="shared" si="68"/>
        <v>21000</v>
      </c>
      <c r="BO209" s="34">
        <f t="shared" si="56"/>
        <v>21200</v>
      </c>
      <c r="BP209" s="34">
        <f t="shared" si="57"/>
        <v>21500</v>
      </c>
      <c r="BQ209" s="34">
        <f t="shared" si="58"/>
        <v>21700</v>
      </c>
      <c r="BR209" s="34">
        <f t="shared" si="59"/>
        <v>22000</v>
      </c>
      <c r="BS209" s="34">
        <f t="shared" si="60"/>
        <v>22200</v>
      </c>
      <c r="BT209" s="34">
        <f t="shared" si="61"/>
        <v>22500</v>
      </c>
      <c r="BU209" s="34">
        <f t="shared" si="62"/>
        <v>22700</v>
      </c>
      <c r="BV209" s="34">
        <f t="shared" si="63"/>
        <v>23000</v>
      </c>
      <c r="BW209" s="34">
        <f t="shared" si="64"/>
        <v>23200</v>
      </c>
      <c r="BX209" s="34">
        <f t="shared" si="65"/>
        <v>23500</v>
      </c>
      <c r="BY209" s="34">
        <f t="shared" si="66"/>
        <v>23800</v>
      </c>
    </row>
    <row r="210" spans="1:77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  <c r="BA210" s="34">
        <v>4931.5</v>
      </c>
      <c r="BB210" s="34">
        <v>4998.2</v>
      </c>
      <c r="BC210" s="34">
        <v>5064.8999999999996</v>
      </c>
      <c r="BD210" s="34">
        <v>5131.6000000000004</v>
      </c>
      <c r="BE210" s="34">
        <v>5198.3</v>
      </c>
      <c r="BF210" s="34">
        <v>5265</v>
      </c>
      <c r="BG210" s="34">
        <v>5331.7</v>
      </c>
      <c r="BH210" s="34">
        <v>5398.4</v>
      </c>
      <c r="BI210" s="34">
        <v>5465.1</v>
      </c>
      <c r="BJ210" s="34">
        <v>5531.8</v>
      </c>
      <c r="BK210" s="34">
        <v>5598.5</v>
      </c>
      <c r="BL210" s="34">
        <v>5665.2</v>
      </c>
      <c r="BM210" s="34">
        <f t="shared" si="67"/>
        <v>63580.2</v>
      </c>
      <c r="BN210" s="34">
        <f t="shared" si="68"/>
        <v>4900</v>
      </c>
      <c r="BO210" s="34">
        <f t="shared" ref="BO210:BO273" si="69">ROUND($BM210/SUM($AO210:$AZ210)*AP210,-2)</f>
        <v>4900</v>
      </c>
      <c r="BP210" s="34">
        <f t="shared" ref="BP210:BP273" si="70">ROUND($BM210/SUM($AO210:$AZ210)*AQ210,-2)</f>
        <v>5000</v>
      </c>
      <c r="BQ210" s="34">
        <f t="shared" ref="BQ210:BQ273" si="71">ROUND($BM210/SUM($AO210:$AZ210)*AR210,-2)</f>
        <v>5100</v>
      </c>
      <c r="BR210" s="34">
        <f t="shared" ref="BR210:BR273" si="72">ROUND($BM210/SUM($AO210:$AZ210)*AS210,-2)</f>
        <v>5200</v>
      </c>
      <c r="BS210" s="34">
        <f t="shared" ref="BS210:BS273" si="73">ROUND($BM210/SUM($AO210:$AZ210)*AT210,-2)</f>
        <v>5300</v>
      </c>
      <c r="BT210" s="34">
        <f t="shared" ref="BT210:BT273" si="74">ROUND($BM210/SUM($AO210:$AZ210)*AU210,-2)</f>
        <v>5300</v>
      </c>
      <c r="BU210" s="34">
        <f t="shared" ref="BU210:BU273" si="75">ROUND($BM210/SUM($AO210:$AZ210)*AV210,-2)</f>
        <v>5400</v>
      </c>
      <c r="BV210" s="34">
        <f t="shared" ref="BV210:BV273" si="76">ROUND($BM210/SUM($AO210:$AZ210)*AW210,-2)</f>
        <v>5500</v>
      </c>
      <c r="BW210" s="34">
        <f t="shared" ref="BW210:BW273" si="77">ROUND($BM210/SUM($AO210:$AZ210)*AX210,-2)</f>
        <v>5600</v>
      </c>
      <c r="BX210" s="34">
        <f t="shared" ref="BX210:BX273" si="78">ROUND($BM210/SUM($AO210:$AZ210)*AY210,-2)</f>
        <v>5700</v>
      </c>
      <c r="BY210" s="34">
        <f t="shared" ref="BY210:BY273" si="79">ROUND($BM210/SUM($AO210:$AZ210)*AZ210,-2)</f>
        <v>5700</v>
      </c>
    </row>
    <row r="211" spans="1:77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  <c r="BA211" s="34">
        <v>16005</v>
      </c>
      <c r="BB211" s="34">
        <v>16126.3</v>
      </c>
      <c r="BC211" s="34">
        <v>16247.6</v>
      </c>
      <c r="BD211" s="34">
        <v>16368.9</v>
      </c>
      <c r="BE211" s="34">
        <v>16490.2</v>
      </c>
      <c r="BF211" s="34">
        <v>16611.5</v>
      </c>
      <c r="BG211" s="34">
        <v>16732.8</v>
      </c>
      <c r="BH211" s="34">
        <v>16854.099999999999</v>
      </c>
      <c r="BI211" s="34">
        <v>16975.400000000001</v>
      </c>
      <c r="BJ211" s="34">
        <v>17096.7</v>
      </c>
      <c r="BK211" s="34">
        <v>17218</v>
      </c>
      <c r="BL211" s="34">
        <v>17339.3</v>
      </c>
      <c r="BM211" s="34">
        <f t="shared" si="67"/>
        <v>200065.8</v>
      </c>
      <c r="BN211" s="34">
        <f t="shared" si="68"/>
        <v>15900</v>
      </c>
      <c r="BO211" s="34">
        <f t="shared" si="69"/>
        <v>16100</v>
      </c>
      <c r="BP211" s="34">
        <f t="shared" si="70"/>
        <v>16200</v>
      </c>
      <c r="BQ211" s="34">
        <f t="shared" si="71"/>
        <v>16300</v>
      </c>
      <c r="BR211" s="34">
        <f t="shared" si="72"/>
        <v>16500</v>
      </c>
      <c r="BS211" s="34">
        <f t="shared" si="73"/>
        <v>16600</v>
      </c>
      <c r="BT211" s="34">
        <f t="shared" si="74"/>
        <v>16700</v>
      </c>
      <c r="BU211" s="34">
        <f t="shared" si="75"/>
        <v>16900</v>
      </c>
      <c r="BV211" s="34">
        <f t="shared" si="76"/>
        <v>17000</v>
      </c>
      <c r="BW211" s="34">
        <f t="shared" si="77"/>
        <v>17100</v>
      </c>
      <c r="BX211" s="34">
        <f t="shared" si="78"/>
        <v>17300</v>
      </c>
      <c r="BY211" s="34">
        <f t="shared" si="79"/>
        <v>17400</v>
      </c>
    </row>
    <row r="212" spans="1:77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  <c r="BA212" s="34">
        <v>10830</v>
      </c>
      <c r="BB212" s="34">
        <v>10899.7</v>
      </c>
      <c r="BC212" s="34">
        <v>10969.4</v>
      </c>
      <c r="BD212" s="34">
        <v>11039.1</v>
      </c>
      <c r="BE212" s="34">
        <v>11108.8</v>
      </c>
      <c r="BF212" s="34">
        <v>11178.5</v>
      </c>
      <c r="BG212" s="34">
        <v>11248.2</v>
      </c>
      <c r="BH212" s="34">
        <v>11317.9</v>
      </c>
      <c r="BI212" s="34">
        <v>11387.6</v>
      </c>
      <c r="BJ212" s="34">
        <v>11457.3</v>
      </c>
      <c r="BK212" s="34">
        <v>11527</v>
      </c>
      <c r="BL212" s="34">
        <v>11596.7</v>
      </c>
      <c r="BM212" s="34">
        <f t="shared" si="67"/>
        <v>134560.20000000001</v>
      </c>
      <c r="BN212" s="34">
        <f t="shared" si="68"/>
        <v>10800</v>
      </c>
      <c r="BO212" s="34">
        <f t="shared" si="69"/>
        <v>10900</v>
      </c>
      <c r="BP212" s="34">
        <f t="shared" si="70"/>
        <v>11000</v>
      </c>
      <c r="BQ212" s="34">
        <f t="shared" si="71"/>
        <v>11000</v>
      </c>
      <c r="BR212" s="34">
        <f t="shared" si="72"/>
        <v>11100</v>
      </c>
      <c r="BS212" s="34">
        <f t="shared" si="73"/>
        <v>11200</v>
      </c>
      <c r="BT212" s="34">
        <f t="shared" si="74"/>
        <v>11300</v>
      </c>
      <c r="BU212" s="34">
        <f t="shared" si="75"/>
        <v>11300</v>
      </c>
      <c r="BV212" s="34">
        <f t="shared" si="76"/>
        <v>11400</v>
      </c>
      <c r="BW212" s="34">
        <f t="shared" si="77"/>
        <v>11500</v>
      </c>
      <c r="BX212" s="34">
        <f t="shared" si="78"/>
        <v>11600</v>
      </c>
      <c r="BY212" s="34">
        <f t="shared" si="79"/>
        <v>11600</v>
      </c>
    </row>
    <row r="213" spans="1:77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  <c r="BA213" s="34">
        <v>6016.5</v>
      </c>
      <c r="BB213" s="34">
        <v>6033.2</v>
      </c>
      <c r="BC213" s="34">
        <v>6049.9</v>
      </c>
      <c r="BD213" s="34">
        <v>6066.6</v>
      </c>
      <c r="BE213" s="34">
        <v>6083.3</v>
      </c>
      <c r="BF213" s="34">
        <v>6100</v>
      </c>
      <c r="BG213" s="34">
        <v>6116.7</v>
      </c>
      <c r="BH213" s="34">
        <v>6133.4</v>
      </c>
      <c r="BI213" s="34">
        <v>6150.1</v>
      </c>
      <c r="BJ213" s="34">
        <v>6166.8</v>
      </c>
      <c r="BK213" s="34">
        <v>6183.5</v>
      </c>
      <c r="BL213" s="34">
        <v>6200.2</v>
      </c>
      <c r="BM213" s="34">
        <f t="shared" si="67"/>
        <v>73300.2</v>
      </c>
      <c r="BN213" s="34">
        <f t="shared" si="68"/>
        <v>6000</v>
      </c>
      <c r="BO213" s="34">
        <f t="shared" si="69"/>
        <v>6000</v>
      </c>
      <c r="BP213" s="34">
        <f t="shared" si="70"/>
        <v>6000</v>
      </c>
      <c r="BQ213" s="34">
        <f t="shared" si="71"/>
        <v>6100</v>
      </c>
      <c r="BR213" s="34">
        <f t="shared" si="72"/>
        <v>6100</v>
      </c>
      <c r="BS213" s="34">
        <f t="shared" si="73"/>
        <v>6100</v>
      </c>
      <c r="BT213" s="34">
        <f t="shared" si="74"/>
        <v>6100</v>
      </c>
      <c r="BU213" s="34">
        <f t="shared" si="75"/>
        <v>6100</v>
      </c>
      <c r="BV213" s="34">
        <f t="shared" si="76"/>
        <v>6200</v>
      </c>
      <c r="BW213" s="34">
        <f t="shared" si="77"/>
        <v>6200</v>
      </c>
      <c r="BX213" s="34">
        <f t="shared" si="78"/>
        <v>6200</v>
      </c>
      <c r="BY213" s="34">
        <f t="shared" si="79"/>
        <v>6200</v>
      </c>
    </row>
    <row r="214" spans="1:77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  <c r="BA214" s="34">
        <v>2093.5</v>
      </c>
      <c r="BB214" s="34">
        <v>2023.1</v>
      </c>
      <c r="BC214" s="34">
        <v>1952.7</v>
      </c>
      <c r="BD214" s="34">
        <v>1882.3</v>
      </c>
      <c r="BE214" s="34">
        <v>1811.9</v>
      </c>
      <c r="BF214" s="34">
        <v>1741.5</v>
      </c>
      <c r="BG214" s="34">
        <v>1671.1</v>
      </c>
      <c r="BH214" s="34">
        <v>1600.7</v>
      </c>
      <c r="BI214" s="34">
        <v>1530.3</v>
      </c>
      <c r="BJ214" s="34">
        <v>1459.9</v>
      </c>
      <c r="BK214" s="34">
        <v>1389.5</v>
      </c>
      <c r="BL214" s="34">
        <v>1319.1</v>
      </c>
      <c r="BM214" s="34">
        <f t="shared" si="67"/>
        <v>20475.599999999999</v>
      </c>
      <c r="BN214" s="34">
        <f t="shared" si="68"/>
        <v>2000</v>
      </c>
      <c r="BO214" s="34">
        <f t="shared" si="69"/>
        <v>1900</v>
      </c>
      <c r="BP214" s="34">
        <f t="shared" si="70"/>
        <v>1900</v>
      </c>
      <c r="BQ214" s="34">
        <f t="shared" si="71"/>
        <v>1800</v>
      </c>
      <c r="BR214" s="34">
        <f t="shared" si="72"/>
        <v>1800</v>
      </c>
      <c r="BS214" s="34">
        <f t="shared" si="73"/>
        <v>1700</v>
      </c>
      <c r="BT214" s="34">
        <f t="shared" si="74"/>
        <v>1700</v>
      </c>
      <c r="BU214" s="34">
        <f t="shared" si="75"/>
        <v>1600</v>
      </c>
      <c r="BV214" s="34">
        <f t="shared" si="76"/>
        <v>1600</v>
      </c>
      <c r="BW214" s="34">
        <f t="shared" si="77"/>
        <v>1500</v>
      </c>
      <c r="BX214" s="34">
        <f t="shared" si="78"/>
        <v>1500</v>
      </c>
      <c r="BY214" s="34">
        <f t="shared" si="79"/>
        <v>1400</v>
      </c>
    </row>
    <row r="215" spans="1:77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  <c r="BA215" s="34">
        <v>2050.5</v>
      </c>
      <c r="BB215" s="34">
        <v>1886.9</v>
      </c>
      <c r="BC215" s="34">
        <v>1723.3</v>
      </c>
      <c r="BD215" s="34">
        <v>1559.7</v>
      </c>
      <c r="BE215" s="34">
        <v>1396.1</v>
      </c>
      <c r="BF215" s="34">
        <v>1232.5</v>
      </c>
      <c r="BG215" s="34">
        <v>1068.9000000000001</v>
      </c>
      <c r="BH215" s="34">
        <v>905.3</v>
      </c>
      <c r="BI215" s="34">
        <v>741.7</v>
      </c>
      <c r="BJ215" s="34">
        <v>578.1</v>
      </c>
      <c r="BK215" s="34">
        <v>414.5</v>
      </c>
      <c r="BL215" s="34">
        <v>250.9</v>
      </c>
      <c r="BM215" s="34">
        <f t="shared" si="67"/>
        <v>13808.4</v>
      </c>
      <c r="BN215" s="34">
        <f t="shared" si="68"/>
        <v>1500</v>
      </c>
      <c r="BO215" s="34">
        <f t="shared" si="69"/>
        <v>1400</v>
      </c>
      <c r="BP215" s="34">
        <f t="shared" si="70"/>
        <v>1400</v>
      </c>
      <c r="BQ215" s="34">
        <f t="shared" si="71"/>
        <v>1300</v>
      </c>
      <c r="BR215" s="34">
        <f t="shared" si="72"/>
        <v>1200</v>
      </c>
      <c r="BS215" s="34">
        <f t="shared" si="73"/>
        <v>1200</v>
      </c>
      <c r="BT215" s="34">
        <f t="shared" si="74"/>
        <v>1100</v>
      </c>
      <c r="BU215" s="34">
        <f t="shared" si="75"/>
        <v>1100</v>
      </c>
      <c r="BV215" s="34">
        <f t="shared" si="76"/>
        <v>1000</v>
      </c>
      <c r="BW215" s="34">
        <f t="shared" si="77"/>
        <v>900</v>
      </c>
      <c r="BX215" s="34">
        <f t="shared" si="78"/>
        <v>900</v>
      </c>
      <c r="BY215" s="34">
        <f t="shared" si="79"/>
        <v>800</v>
      </c>
    </row>
    <row r="216" spans="1:77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  <c r="BA216" s="34">
        <v>14041.5</v>
      </c>
      <c r="BB216" s="34">
        <v>14298.2</v>
      </c>
      <c r="BC216" s="34">
        <v>14554.9</v>
      </c>
      <c r="BD216" s="34">
        <v>14811.6</v>
      </c>
      <c r="BE216" s="34">
        <v>15068.3</v>
      </c>
      <c r="BF216" s="34">
        <v>15325</v>
      </c>
      <c r="BG216" s="34">
        <v>15581.7</v>
      </c>
      <c r="BH216" s="34">
        <v>15838.4</v>
      </c>
      <c r="BI216" s="34">
        <v>16095.1</v>
      </c>
      <c r="BJ216" s="34">
        <v>16351.8</v>
      </c>
      <c r="BK216" s="34">
        <v>16608.5</v>
      </c>
      <c r="BL216" s="34">
        <v>16865.2</v>
      </c>
      <c r="BM216" s="34">
        <f t="shared" si="67"/>
        <v>185440.19999999998</v>
      </c>
      <c r="BN216" s="34">
        <f t="shared" si="68"/>
        <v>13700</v>
      </c>
      <c r="BO216" s="34">
        <f t="shared" si="69"/>
        <v>14000</v>
      </c>
      <c r="BP216" s="34">
        <f t="shared" si="70"/>
        <v>14300</v>
      </c>
      <c r="BQ216" s="34">
        <f t="shared" si="71"/>
        <v>14700</v>
      </c>
      <c r="BR216" s="34">
        <f t="shared" si="72"/>
        <v>15000</v>
      </c>
      <c r="BS216" s="34">
        <f t="shared" si="73"/>
        <v>15300</v>
      </c>
      <c r="BT216" s="34">
        <f t="shared" si="74"/>
        <v>15600</v>
      </c>
      <c r="BU216" s="34">
        <f t="shared" si="75"/>
        <v>15900</v>
      </c>
      <c r="BV216" s="34">
        <f t="shared" si="76"/>
        <v>16300</v>
      </c>
      <c r="BW216" s="34">
        <f t="shared" si="77"/>
        <v>16600</v>
      </c>
      <c r="BX216" s="34">
        <f t="shared" si="78"/>
        <v>16900</v>
      </c>
      <c r="BY216" s="34">
        <f t="shared" si="79"/>
        <v>17200</v>
      </c>
    </row>
    <row r="217" spans="1:77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  <c r="BA217" s="34">
        <v>6055</v>
      </c>
      <c r="BB217" s="34">
        <v>5936</v>
      </c>
      <c r="BC217" s="34">
        <v>5817</v>
      </c>
      <c r="BD217" s="34">
        <v>5698</v>
      </c>
      <c r="BE217" s="34">
        <v>5579</v>
      </c>
      <c r="BF217" s="34">
        <v>5460</v>
      </c>
      <c r="BG217" s="34">
        <v>5341</v>
      </c>
      <c r="BH217" s="34">
        <v>5222</v>
      </c>
      <c r="BI217" s="34">
        <v>5103</v>
      </c>
      <c r="BJ217" s="34">
        <v>4984</v>
      </c>
      <c r="BK217" s="34">
        <v>4865</v>
      </c>
      <c r="BL217" s="34">
        <v>4746</v>
      </c>
      <c r="BM217" s="34">
        <f t="shared" si="67"/>
        <v>64806</v>
      </c>
      <c r="BN217" s="34">
        <f t="shared" si="68"/>
        <v>5900</v>
      </c>
      <c r="BO217" s="34">
        <f t="shared" si="69"/>
        <v>5800</v>
      </c>
      <c r="BP217" s="34">
        <f t="shared" si="70"/>
        <v>5700</v>
      </c>
      <c r="BQ217" s="34">
        <f t="shared" si="71"/>
        <v>5600</v>
      </c>
      <c r="BR217" s="34">
        <f t="shared" si="72"/>
        <v>5500</v>
      </c>
      <c r="BS217" s="34">
        <f t="shared" si="73"/>
        <v>5400</v>
      </c>
      <c r="BT217" s="34">
        <f t="shared" si="74"/>
        <v>5400</v>
      </c>
      <c r="BU217" s="34">
        <f t="shared" si="75"/>
        <v>5300</v>
      </c>
      <c r="BV217" s="34">
        <f t="shared" si="76"/>
        <v>5200</v>
      </c>
      <c r="BW217" s="34">
        <f t="shared" si="77"/>
        <v>5100</v>
      </c>
      <c r="BX217" s="34">
        <f t="shared" si="78"/>
        <v>5000</v>
      </c>
      <c r="BY217" s="34">
        <f t="shared" si="79"/>
        <v>4900</v>
      </c>
    </row>
    <row r="218" spans="1:77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  <c r="BA218" s="34">
        <v>13167.5</v>
      </c>
      <c r="BB218" s="34">
        <v>13250.8</v>
      </c>
      <c r="BC218" s="34">
        <v>13334.1</v>
      </c>
      <c r="BD218" s="34">
        <v>13417.4</v>
      </c>
      <c r="BE218" s="34">
        <v>13500.7</v>
      </c>
      <c r="BF218" s="34">
        <v>13584</v>
      </c>
      <c r="BG218" s="34">
        <v>13667.3</v>
      </c>
      <c r="BH218" s="34">
        <v>13750.6</v>
      </c>
      <c r="BI218" s="34">
        <v>13833.9</v>
      </c>
      <c r="BJ218" s="34">
        <v>13917.2</v>
      </c>
      <c r="BK218" s="34">
        <v>14000.5</v>
      </c>
      <c r="BL218" s="34">
        <v>14083.8</v>
      </c>
      <c r="BM218" s="34">
        <f t="shared" si="67"/>
        <v>163507.79999999999</v>
      </c>
      <c r="BN218" s="34">
        <f t="shared" si="68"/>
        <v>13100</v>
      </c>
      <c r="BO218" s="34">
        <f t="shared" si="69"/>
        <v>13200</v>
      </c>
      <c r="BP218" s="34">
        <f t="shared" si="70"/>
        <v>13300</v>
      </c>
      <c r="BQ218" s="34">
        <f t="shared" si="71"/>
        <v>13400</v>
      </c>
      <c r="BR218" s="34">
        <f t="shared" si="72"/>
        <v>13500</v>
      </c>
      <c r="BS218" s="34">
        <f t="shared" si="73"/>
        <v>13600</v>
      </c>
      <c r="BT218" s="34">
        <f t="shared" si="74"/>
        <v>13700</v>
      </c>
      <c r="BU218" s="34">
        <f t="shared" si="75"/>
        <v>13800</v>
      </c>
      <c r="BV218" s="34">
        <f t="shared" si="76"/>
        <v>13800</v>
      </c>
      <c r="BW218" s="34">
        <f t="shared" si="77"/>
        <v>13900</v>
      </c>
      <c r="BX218" s="34">
        <f t="shared" si="78"/>
        <v>14000</v>
      </c>
      <c r="BY218" s="34">
        <f t="shared" si="79"/>
        <v>14100</v>
      </c>
    </row>
    <row r="219" spans="1:77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  <c r="BA219" s="34">
        <v>15149.5</v>
      </c>
      <c r="BB219" s="34">
        <v>15275.9</v>
      </c>
      <c r="BC219" s="34">
        <v>15402.3</v>
      </c>
      <c r="BD219" s="34">
        <v>15528.7</v>
      </c>
      <c r="BE219" s="34">
        <v>15655.1</v>
      </c>
      <c r="BF219" s="34">
        <v>15781.5</v>
      </c>
      <c r="BG219" s="34">
        <v>15907.9</v>
      </c>
      <c r="BH219" s="34">
        <v>16034.3</v>
      </c>
      <c r="BI219" s="34">
        <v>16160.7</v>
      </c>
      <c r="BJ219" s="34">
        <v>16287.1</v>
      </c>
      <c r="BK219" s="34">
        <v>16413.5</v>
      </c>
      <c r="BL219" s="34">
        <v>16539.900000000001</v>
      </c>
      <c r="BM219" s="34">
        <f t="shared" si="67"/>
        <v>190136.4</v>
      </c>
      <c r="BN219" s="34">
        <f t="shared" si="68"/>
        <v>15100</v>
      </c>
      <c r="BO219" s="34">
        <f t="shared" si="69"/>
        <v>15200</v>
      </c>
      <c r="BP219" s="34">
        <f t="shared" si="70"/>
        <v>15400</v>
      </c>
      <c r="BQ219" s="34">
        <f t="shared" si="71"/>
        <v>15500</v>
      </c>
      <c r="BR219" s="34">
        <f t="shared" si="72"/>
        <v>15600</v>
      </c>
      <c r="BS219" s="34">
        <f t="shared" si="73"/>
        <v>15800</v>
      </c>
      <c r="BT219" s="34">
        <f t="shared" si="74"/>
        <v>15900</v>
      </c>
      <c r="BU219" s="34">
        <f t="shared" si="75"/>
        <v>16100</v>
      </c>
      <c r="BV219" s="34">
        <f t="shared" si="76"/>
        <v>16200</v>
      </c>
      <c r="BW219" s="34">
        <f t="shared" si="77"/>
        <v>16300</v>
      </c>
      <c r="BX219" s="34">
        <f t="shared" si="78"/>
        <v>16500</v>
      </c>
      <c r="BY219" s="34">
        <f t="shared" si="79"/>
        <v>16600</v>
      </c>
    </row>
    <row r="220" spans="1:77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  <c r="BA220" s="34">
        <v>9517</v>
      </c>
      <c r="BB220" s="34">
        <v>9479</v>
      </c>
      <c r="BC220" s="34">
        <v>9441</v>
      </c>
      <c r="BD220" s="34">
        <v>9403</v>
      </c>
      <c r="BE220" s="34">
        <v>9365</v>
      </c>
      <c r="BF220" s="34">
        <v>9327</v>
      </c>
      <c r="BG220" s="34">
        <v>9289</v>
      </c>
      <c r="BH220" s="34">
        <v>9251</v>
      </c>
      <c r="BI220" s="34">
        <v>9213</v>
      </c>
      <c r="BJ220" s="34">
        <v>9175</v>
      </c>
      <c r="BK220" s="34">
        <v>9137</v>
      </c>
      <c r="BL220" s="34">
        <v>9099</v>
      </c>
      <c r="BM220" s="34">
        <f t="shared" si="67"/>
        <v>111696</v>
      </c>
      <c r="BN220" s="34">
        <f t="shared" si="68"/>
        <v>9500</v>
      </c>
      <c r="BO220" s="34">
        <f t="shared" si="69"/>
        <v>9500</v>
      </c>
      <c r="BP220" s="34">
        <f t="shared" si="70"/>
        <v>9400</v>
      </c>
      <c r="BQ220" s="34">
        <f t="shared" si="71"/>
        <v>9400</v>
      </c>
      <c r="BR220" s="34">
        <f t="shared" si="72"/>
        <v>9400</v>
      </c>
      <c r="BS220" s="34">
        <f t="shared" si="73"/>
        <v>9300</v>
      </c>
      <c r="BT220" s="34">
        <f t="shared" si="74"/>
        <v>9300</v>
      </c>
      <c r="BU220" s="34">
        <f t="shared" si="75"/>
        <v>9300</v>
      </c>
      <c r="BV220" s="34">
        <f t="shared" si="76"/>
        <v>9200</v>
      </c>
      <c r="BW220" s="34">
        <f t="shared" si="77"/>
        <v>9200</v>
      </c>
      <c r="BX220" s="34">
        <f t="shared" si="78"/>
        <v>9100</v>
      </c>
      <c r="BY220" s="34">
        <f t="shared" si="79"/>
        <v>9100</v>
      </c>
    </row>
    <row r="221" spans="1:77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  <c r="BA221" s="34">
        <v>6149</v>
      </c>
      <c r="BB221" s="34">
        <v>6312.3</v>
      </c>
      <c r="BC221" s="34">
        <v>6475.6</v>
      </c>
      <c r="BD221" s="34">
        <v>6638.9</v>
      </c>
      <c r="BE221" s="34">
        <v>6802.2</v>
      </c>
      <c r="BF221" s="34">
        <v>6965.5</v>
      </c>
      <c r="BG221" s="34">
        <v>7128.8</v>
      </c>
      <c r="BH221" s="34">
        <v>7292.1</v>
      </c>
      <c r="BI221" s="34">
        <v>7455.4</v>
      </c>
      <c r="BJ221" s="34">
        <v>7618.7</v>
      </c>
      <c r="BK221" s="34">
        <v>7782</v>
      </c>
      <c r="BL221" s="34">
        <v>7945.3</v>
      </c>
      <c r="BM221" s="34">
        <f t="shared" si="67"/>
        <v>84565.8</v>
      </c>
      <c r="BN221" s="34">
        <f t="shared" si="68"/>
        <v>5800</v>
      </c>
      <c r="BO221" s="34">
        <f t="shared" si="69"/>
        <v>6000</v>
      </c>
      <c r="BP221" s="34">
        <f t="shared" si="70"/>
        <v>6300</v>
      </c>
      <c r="BQ221" s="34">
        <f t="shared" si="71"/>
        <v>6500</v>
      </c>
      <c r="BR221" s="34">
        <f t="shared" si="72"/>
        <v>6700</v>
      </c>
      <c r="BS221" s="34">
        <f t="shared" si="73"/>
        <v>6900</v>
      </c>
      <c r="BT221" s="34">
        <f t="shared" si="74"/>
        <v>7200</v>
      </c>
      <c r="BU221" s="34">
        <f t="shared" si="75"/>
        <v>7400</v>
      </c>
      <c r="BV221" s="34">
        <f t="shared" si="76"/>
        <v>7600</v>
      </c>
      <c r="BW221" s="34">
        <f t="shared" si="77"/>
        <v>7800</v>
      </c>
      <c r="BX221" s="34">
        <f t="shared" si="78"/>
        <v>8100</v>
      </c>
      <c r="BY221" s="34">
        <f t="shared" si="79"/>
        <v>8300</v>
      </c>
    </row>
    <row r="222" spans="1:77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  <c r="BA222" s="34">
        <v>13395</v>
      </c>
      <c r="BB222" s="34">
        <v>13403.3</v>
      </c>
      <c r="BC222" s="34">
        <v>13411.6</v>
      </c>
      <c r="BD222" s="34">
        <v>13419.9</v>
      </c>
      <c r="BE222" s="34">
        <v>13428.2</v>
      </c>
      <c r="BF222" s="34">
        <v>13436.5</v>
      </c>
      <c r="BG222" s="34">
        <v>13444.8</v>
      </c>
      <c r="BH222" s="34">
        <v>13453.1</v>
      </c>
      <c r="BI222" s="34">
        <v>13461.4</v>
      </c>
      <c r="BJ222" s="34">
        <v>13469.7</v>
      </c>
      <c r="BK222" s="34">
        <v>13478</v>
      </c>
      <c r="BL222" s="34">
        <v>13486.3</v>
      </c>
      <c r="BM222" s="34">
        <f t="shared" si="67"/>
        <v>161287.79999999999</v>
      </c>
      <c r="BN222" s="34">
        <f t="shared" si="68"/>
        <v>13400</v>
      </c>
      <c r="BO222" s="34">
        <f t="shared" si="69"/>
        <v>13400</v>
      </c>
      <c r="BP222" s="34">
        <f t="shared" si="70"/>
        <v>13400</v>
      </c>
      <c r="BQ222" s="34">
        <f t="shared" si="71"/>
        <v>13400</v>
      </c>
      <c r="BR222" s="34">
        <f t="shared" si="72"/>
        <v>13400</v>
      </c>
      <c r="BS222" s="34">
        <f t="shared" si="73"/>
        <v>13400</v>
      </c>
      <c r="BT222" s="34">
        <f t="shared" si="74"/>
        <v>13400</v>
      </c>
      <c r="BU222" s="34">
        <f t="shared" si="75"/>
        <v>13500</v>
      </c>
      <c r="BV222" s="34">
        <f t="shared" si="76"/>
        <v>13500</v>
      </c>
      <c r="BW222" s="34">
        <f t="shared" si="77"/>
        <v>13500</v>
      </c>
      <c r="BX222" s="34">
        <f t="shared" si="78"/>
        <v>13500</v>
      </c>
      <c r="BY222" s="34">
        <f t="shared" si="79"/>
        <v>13500</v>
      </c>
    </row>
    <row r="223" spans="1:77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  <c r="BA223" s="34">
        <v>854</v>
      </c>
      <c r="BB223" s="34">
        <v>821</v>
      </c>
      <c r="BC223" s="34">
        <v>788</v>
      </c>
      <c r="BD223" s="34">
        <v>755</v>
      </c>
      <c r="BE223" s="34">
        <v>722</v>
      </c>
      <c r="BF223" s="34">
        <v>689</v>
      </c>
      <c r="BG223" s="34">
        <v>656</v>
      </c>
      <c r="BH223" s="34">
        <v>623</v>
      </c>
      <c r="BI223" s="34">
        <v>590</v>
      </c>
      <c r="BJ223" s="34">
        <v>557</v>
      </c>
      <c r="BK223" s="34">
        <v>524</v>
      </c>
      <c r="BL223" s="34">
        <v>491</v>
      </c>
      <c r="BM223" s="34">
        <f t="shared" si="67"/>
        <v>8070</v>
      </c>
      <c r="BN223" s="34">
        <f t="shared" si="68"/>
        <v>800</v>
      </c>
      <c r="BO223" s="34">
        <f t="shared" si="69"/>
        <v>800</v>
      </c>
      <c r="BP223" s="34">
        <f t="shared" si="70"/>
        <v>700</v>
      </c>
      <c r="BQ223" s="34">
        <f t="shared" si="71"/>
        <v>700</v>
      </c>
      <c r="BR223" s="34">
        <f t="shared" si="72"/>
        <v>700</v>
      </c>
      <c r="BS223" s="34">
        <f t="shared" si="73"/>
        <v>700</v>
      </c>
      <c r="BT223" s="34">
        <f t="shared" si="74"/>
        <v>700</v>
      </c>
      <c r="BU223" s="34">
        <f t="shared" si="75"/>
        <v>600</v>
      </c>
      <c r="BV223" s="34">
        <f t="shared" si="76"/>
        <v>600</v>
      </c>
      <c r="BW223" s="34">
        <f t="shared" si="77"/>
        <v>600</v>
      </c>
      <c r="BX223" s="34">
        <f t="shared" si="78"/>
        <v>600</v>
      </c>
      <c r="BY223" s="34">
        <f t="shared" si="79"/>
        <v>600</v>
      </c>
    </row>
    <row r="224" spans="1:77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  <c r="BA224" s="34">
        <v>-2941.5</v>
      </c>
      <c r="BB224" s="34">
        <v>-3100.1</v>
      </c>
      <c r="BC224" s="34">
        <v>-3258.7</v>
      </c>
      <c r="BD224" s="34">
        <v>-3417.3</v>
      </c>
      <c r="BE224" s="34">
        <v>-3575.9</v>
      </c>
      <c r="BF224" s="34">
        <v>-3734.5</v>
      </c>
      <c r="BG224" s="34">
        <v>-3893.1</v>
      </c>
      <c r="BH224" s="34">
        <v>-4051.7</v>
      </c>
      <c r="BI224" s="34">
        <v>-4210.3</v>
      </c>
      <c r="BJ224" s="34">
        <v>-4368.8999999999996</v>
      </c>
      <c r="BK224" s="34">
        <v>-4527.5</v>
      </c>
      <c r="BL224" s="34">
        <v>-4686.1000000000004</v>
      </c>
      <c r="BM224" s="34">
        <f t="shared" si="67"/>
        <v>-45765.599999999999</v>
      </c>
      <c r="BN224" s="34">
        <f t="shared" si="68"/>
        <v>-2100</v>
      </c>
      <c r="BO224" s="34">
        <f t="shared" si="69"/>
        <v>-2400</v>
      </c>
      <c r="BP224" s="34">
        <f t="shared" si="70"/>
        <v>-2700</v>
      </c>
      <c r="BQ224" s="34">
        <f t="shared" si="71"/>
        <v>-3000</v>
      </c>
      <c r="BR224" s="34">
        <f t="shared" si="72"/>
        <v>-3300</v>
      </c>
      <c r="BS224" s="34">
        <f t="shared" si="73"/>
        <v>-3700</v>
      </c>
      <c r="BT224" s="34">
        <f t="shared" si="74"/>
        <v>-4000</v>
      </c>
      <c r="BU224" s="34">
        <f t="shared" si="75"/>
        <v>-4300</v>
      </c>
      <c r="BV224" s="34">
        <f t="shared" si="76"/>
        <v>-4600</v>
      </c>
      <c r="BW224" s="34">
        <f t="shared" si="77"/>
        <v>-4900</v>
      </c>
      <c r="BX224" s="34">
        <f t="shared" si="78"/>
        <v>-5200</v>
      </c>
      <c r="BY224" s="34">
        <f t="shared" si="79"/>
        <v>-5600</v>
      </c>
    </row>
    <row r="225" spans="1:77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  <c r="BA225" s="34">
        <v>18508.5</v>
      </c>
      <c r="BB225" s="34">
        <v>18659.900000000001</v>
      </c>
      <c r="BC225" s="34">
        <v>18811.3</v>
      </c>
      <c r="BD225" s="34">
        <v>18962.7</v>
      </c>
      <c r="BE225" s="34">
        <v>19114.099999999999</v>
      </c>
      <c r="BF225" s="34">
        <v>19265.5</v>
      </c>
      <c r="BG225" s="34">
        <v>19416.900000000001</v>
      </c>
      <c r="BH225" s="34">
        <v>19568.3</v>
      </c>
      <c r="BI225" s="34">
        <v>19719.7</v>
      </c>
      <c r="BJ225" s="34">
        <v>19871.099999999999</v>
      </c>
      <c r="BK225" s="34">
        <v>20022.5</v>
      </c>
      <c r="BL225" s="34">
        <v>20173.900000000001</v>
      </c>
      <c r="BM225" s="34">
        <f t="shared" si="67"/>
        <v>232094.4</v>
      </c>
      <c r="BN225" s="34">
        <f t="shared" si="68"/>
        <v>18400</v>
      </c>
      <c r="BO225" s="34">
        <f t="shared" si="69"/>
        <v>18600</v>
      </c>
      <c r="BP225" s="34">
        <f t="shared" si="70"/>
        <v>18800</v>
      </c>
      <c r="BQ225" s="34">
        <f t="shared" si="71"/>
        <v>18900</v>
      </c>
      <c r="BR225" s="34">
        <f t="shared" si="72"/>
        <v>19100</v>
      </c>
      <c r="BS225" s="34">
        <f t="shared" si="73"/>
        <v>19300</v>
      </c>
      <c r="BT225" s="34">
        <f t="shared" si="74"/>
        <v>19400</v>
      </c>
      <c r="BU225" s="34">
        <f t="shared" si="75"/>
        <v>19600</v>
      </c>
      <c r="BV225" s="34">
        <f t="shared" si="76"/>
        <v>19800</v>
      </c>
      <c r="BW225" s="34">
        <f t="shared" si="77"/>
        <v>19900</v>
      </c>
      <c r="BX225" s="34">
        <f t="shared" si="78"/>
        <v>20100</v>
      </c>
      <c r="BY225" s="34">
        <f t="shared" si="79"/>
        <v>20300</v>
      </c>
    </row>
    <row r="226" spans="1:77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  <c r="BA226" s="34">
        <v>-12272.5</v>
      </c>
      <c r="BB226" s="34">
        <v>-12614.8</v>
      </c>
      <c r="BC226" s="34">
        <v>-12957.1</v>
      </c>
      <c r="BD226" s="34">
        <v>-13299.4</v>
      </c>
      <c r="BE226" s="34">
        <v>-13641.7</v>
      </c>
      <c r="BF226" s="34">
        <v>-13984</v>
      </c>
      <c r="BG226" s="34">
        <v>-14326.3</v>
      </c>
      <c r="BH226" s="34">
        <v>-14668.6</v>
      </c>
      <c r="BI226" s="34">
        <v>-15010.9</v>
      </c>
      <c r="BJ226" s="34">
        <v>-15353.2</v>
      </c>
      <c r="BK226" s="34">
        <v>-15695.5</v>
      </c>
      <c r="BL226" s="34">
        <v>-16037.8</v>
      </c>
      <c r="BM226" s="34">
        <f t="shared" si="67"/>
        <v>-169861.8</v>
      </c>
      <c r="BN226" s="34">
        <f t="shared" si="68"/>
        <v>-11500</v>
      </c>
      <c r="BO226" s="34">
        <f t="shared" si="69"/>
        <v>-12000</v>
      </c>
      <c r="BP226" s="34">
        <f t="shared" si="70"/>
        <v>-12500</v>
      </c>
      <c r="BQ226" s="34">
        <f t="shared" si="71"/>
        <v>-12900</v>
      </c>
      <c r="BR226" s="34">
        <f t="shared" si="72"/>
        <v>-13400</v>
      </c>
      <c r="BS226" s="34">
        <f t="shared" si="73"/>
        <v>-13900</v>
      </c>
      <c r="BT226" s="34">
        <f t="shared" si="74"/>
        <v>-14400</v>
      </c>
      <c r="BU226" s="34">
        <f t="shared" si="75"/>
        <v>-14900</v>
      </c>
      <c r="BV226" s="34">
        <f t="shared" si="76"/>
        <v>-15400</v>
      </c>
      <c r="BW226" s="34">
        <f t="shared" si="77"/>
        <v>-15800</v>
      </c>
      <c r="BX226" s="34">
        <f t="shared" si="78"/>
        <v>-16300</v>
      </c>
      <c r="BY226" s="34">
        <f t="shared" si="79"/>
        <v>-16800</v>
      </c>
    </row>
    <row r="227" spans="1:77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  <c r="BA227" s="34">
        <v>14118</v>
      </c>
      <c r="BB227" s="34">
        <v>14225</v>
      </c>
      <c r="BC227" s="34">
        <v>14332</v>
      </c>
      <c r="BD227" s="34">
        <v>14439</v>
      </c>
      <c r="BE227" s="34">
        <v>14546</v>
      </c>
      <c r="BF227" s="34">
        <v>14653</v>
      </c>
      <c r="BG227" s="34">
        <v>14760</v>
      </c>
      <c r="BH227" s="34">
        <v>14867</v>
      </c>
      <c r="BI227" s="34">
        <v>14974</v>
      </c>
      <c r="BJ227" s="34">
        <v>15081</v>
      </c>
      <c r="BK227" s="34">
        <v>15188</v>
      </c>
      <c r="BL227" s="34">
        <v>15295</v>
      </c>
      <c r="BM227" s="34">
        <f t="shared" si="67"/>
        <v>176478</v>
      </c>
      <c r="BN227" s="34">
        <f t="shared" si="68"/>
        <v>14100</v>
      </c>
      <c r="BO227" s="34">
        <f t="shared" si="69"/>
        <v>14200</v>
      </c>
      <c r="BP227" s="34">
        <f t="shared" si="70"/>
        <v>14300</v>
      </c>
      <c r="BQ227" s="34">
        <f t="shared" si="71"/>
        <v>14400</v>
      </c>
      <c r="BR227" s="34">
        <f t="shared" si="72"/>
        <v>14500</v>
      </c>
      <c r="BS227" s="34">
        <f t="shared" si="73"/>
        <v>14600</v>
      </c>
      <c r="BT227" s="34">
        <f t="shared" si="74"/>
        <v>14800</v>
      </c>
      <c r="BU227" s="34">
        <f t="shared" si="75"/>
        <v>14900</v>
      </c>
      <c r="BV227" s="34">
        <f t="shared" si="76"/>
        <v>15000</v>
      </c>
      <c r="BW227" s="34">
        <f t="shared" si="77"/>
        <v>15100</v>
      </c>
      <c r="BX227" s="34">
        <f t="shared" si="78"/>
        <v>15200</v>
      </c>
      <c r="BY227" s="34">
        <f t="shared" si="79"/>
        <v>15400</v>
      </c>
    </row>
    <row r="228" spans="1:77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  <c r="BA228" s="34">
        <v>-3285.5</v>
      </c>
      <c r="BB228" s="34">
        <v>-3452.8</v>
      </c>
      <c r="BC228" s="34">
        <v>-3620.1</v>
      </c>
      <c r="BD228" s="34">
        <v>-3787.4</v>
      </c>
      <c r="BE228" s="34">
        <v>-3954.7</v>
      </c>
      <c r="BF228" s="34">
        <v>-4122</v>
      </c>
      <c r="BG228" s="34">
        <v>-4289.3</v>
      </c>
      <c r="BH228" s="34">
        <v>-4456.6000000000004</v>
      </c>
      <c r="BI228" s="34">
        <v>-4623.8999999999996</v>
      </c>
      <c r="BJ228" s="34">
        <v>-4791.2</v>
      </c>
      <c r="BK228" s="34">
        <v>-4958.5</v>
      </c>
      <c r="BL228" s="34">
        <v>-5125.8</v>
      </c>
      <c r="BM228" s="34">
        <f t="shared" si="67"/>
        <v>-50467.8</v>
      </c>
      <c r="BN228" s="34">
        <f t="shared" si="68"/>
        <v>-2400</v>
      </c>
      <c r="BO228" s="34">
        <f t="shared" si="69"/>
        <v>-2800</v>
      </c>
      <c r="BP228" s="34">
        <f t="shared" si="70"/>
        <v>-3100</v>
      </c>
      <c r="BQ228" s="34">
        <f t="shared" si="71"/>
        <v>-3400</v>
      </c>
      <c r="BR228" s="34">
        <f t="shared" si="72"/>
        <v>-3700</v>
      </c>
      <c r="BS228" s="34">
        <f t="shared" si="73"/>
        <v>-4000</v>
      </c>
      <c r="BT228" s="34">
        <f t="shared" si="74"/>
        <v>-4400</v>
      </c>
      <c r="BU228" s="34">
        <f t="shared" si="75"/>
        <v>-4700</v>
      </c>
      <c r="BV228" s="34">
        <f t="shared" si="76"/>
        <v>-5000</v>
      </c>
      <c r="BW228" s="34">
        <f t="shared" si="77"/>
        <v>-5300</v>
      </c>
      <c r="BX228" s="34">
        <f t="shared" si="78"/>
        <v>-5600</v>
      </c>
      <c r="BY228" s="34">
        <f t="shared" si="79"/>
        <v>-6000</v>
      </c>
    </row>
    <row r="229" spans="1:77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  <c r="BA229" s="34">
        <v>-11936</v>
      </c>
      <c r="BB229" s="34">
        <v>-12253</v>
      </c>
      <c r="BC229" s="34">
        <v>-12570</v>
      </c>
      <c r="BD229" s="34">
        <v>-12887</v>
      </c>
      <c r="BE229" s="34">
        <v>-13204</v>
      </c>
      <c r="BF229" s="34">
        <v>-13521</v>
      </c>
      <c r="BG229" s="34">
        <v>-13838</v>
      </c>
      <c r="BH229" s="34">
        <v>-14155</v>
      </c>
      <c r="BI229" s="34">
        <v>-14472</v>
      </c>
      <c r="BJ229" s="34">
        <v>-14789</v>
      </c>
      <c r="BK229" s="34">
        <v>-15106</v>
      </c>
      <c r="BL229" s="34">
        <v>-15423</v>
      </c>
      <c r="BM229" s="34">
        <f t="shared" si="67"/>
        <v>-164154</v>
      </c>
      <c r="BN229" s="34">
        <f t="shared" si="68"/>
        <v>-11300</v>
      </c>
      <c r="BO229" s="34">
        <f t="shared" si="69"/>
        <v>-11700</v>
      </c>
      <c r="BP229" s="34">
        <f t="shared" si="70"/>
        <v>-12100</v>
      </c>
      <c r="BQ229" s="34">
        <f t="shared" si="71"/>
        <v>-12600</v>
      </c>
      <c r="BR229" s="34">
        <f t="shared" si="72"/>
        <v>-13000</v>
      </c>
      <c r="BS229" s="34">
        <f t="shared" si="73"/>
        <v>-13500</v>
      </c>
      <c r="BT229" s="34">
        <f t="shared" si="74"/>
        <v>-13900</v>
      </c>
      <c r="BU229" s="34">
        <f t="shared" si="75"/>
        <v>-14300</v>
      </c>
      <c r="BV229" s="34">
        <f t="shared" si="76"/>
        <v>-14800</v>
      </c>
      <c r="BW229" s="34">
        <f t="shared" si="77"/>
        <v>-15200</v>
      </c>
      <c r="BX229" s="34">
        <f t="shared" si="78"/>
        <v>-15700</v>
      </c>
      <c r="BY229" s="34">
        <f t="shared" si="79"/>
        <v>-16100</v>
      </c>
    </row>
    <row r="230" spans="1:77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  <c r="BA230" s="34">
        <v>-4733.5</v>
      </c>
      <c r="BB230" s="34">
        <v>-4833.8999999999996</v>
      </c>
      <c r="BC230" s="34">
        <v>-4934.3</v>
      </c>
      <c r="BD230" s="34">
        <v>-5034.7</v>
      </c>
      <c r="BE230" s="34">
        <v>-5135.1000000000004</v>
      </c>
      <c r="BF230" s="34">
        <v>-5235.5</v>
      </c>
      <c r="BG230" s="34">
        <v>-5335.9</v>
      </c>
      <c r="BH230" s="34">
        <v>-5436.3</v>
      </c>
      <c r="BI230" s="34">
        <v>-5536.7</v>
      </c>
      <c r="BJ230" s="34">
        <v>-5637.1</v>
      </c>
      <c r="BK230" s="34">
        <v>-5737.5</v>
      </c>
      <c r="BL230" s="34">
        <v>-5837.9</v>
      </c>
      <c r="BM230" s="34">
        <f t="shared" si="67"/>
        <v>-63428.4</v>
      </c>
      <c r="BN230" s="34">
        <f t="shared" si="68"/>
        <v>-4600</v>
      </c>
      <c r="BO230" s="34">
        <f t="shared" si="69"/>
        <v>-4700</v>
      </c>
      <c r="BP230" s="34">
        <f t="shared" si="70"/>
        <v>-4800</v>
      </c>
      <c r="BQ230" s="34">
        <f t="shared" si="71"/>
        <v>-5000</v>
      </c>
      <c r="BR230" s="34">
        <f t="shared" si="72"/>
        <v>-5100</v>
      </c>
      <c r="BS230" s="34">
        <f t="shared" si="73"/>
        <v>-5200</v>
      </c>
      <c r="BT230" s="34">
        <f t="shared" si="74"/>
        <v>-5400</v>
      </c>
      <c r="BU230" s="34">
        <f t="shared" si="75"/>
        <v>-5500</v>
      </c>
      <c r="BV230" s="34">
        <f t="shared" si="76"/>
        <v>-5600</v>
      </c>
      <c r="BW230" s="34">
        <f t="shared" si="77"/>
        <v>-5700</v>
      </c>
      <c r="BX230" s="34">
        <f t="shared" si="78"/>
        <v>-5900</v>
      </c>
      <c r="BY230" s="34">
        <f t="shared" si="79"/>
        <v>-6000</v>
      </c>
    </row>
    <row r="231" spans="1:77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  <c r="BA231" s="34">
        <v>10963</v>
      </c>
      <c r="BB231" s="34">
        <v>11217</v>
      </c>
      <c r="BC231" s="34">
        <v>11471</v>
      </c>
      <c r="BD231" s="34">
        <v>11725</v>
      </c>
      <c r="BE231" s="34">
        <v>11979</v>
      </c>
      <c r="BF231" s="34">
        <v>12233</v>
      </c>
      <c r="BG231" s="34">
        <v>12487</v>
      </c>
      <c r="BH231" s="34">
        <v>12741</v>
      </c>
      <c r="BI231" s="34">
        <v>12995</v>
      </c>
      <c r="BJ231" s="34">
        <v>13249</v>
      </c>
      <c r="BK231" s="34">
        <v>13503</v>
      </c>
      <c r="BL231" s="34">
        <v>13757</v>
      </c>
      <c r="BM231" s="34">
        <f t="shared" si="67"/>
        <v>148320</v>
      </c>
      <c r="BN231" s="34">
        <f t="shared" si="68"/>
        <v>10500</v>
      </c>
      <c r="BO231" s="34">
        <f t="shared" si="69"/>
        <v>10800</v>
      </c>
      <c r="BP231" s="34">
        <f t="shared" si="70"/>
        <v>11200</v>
      </c>
      <c r="BQ231" s="34">
        <f t="shared" si="71"/>
        <v>11500</v>
      </c>
      <c r="BR231" s="34">
        <f t="shared" si="72"/>
        <v>11900</v>
      </c>
      <c r="BS231" s="34">
        <f t="shared" si="73"/>
        <v>12200</v>
      </c>
      <c r="BT231" s="34">
        <f t="shared" si="74"/>
        <v>12500</v>
      </c>
      <c r="BU231" s="34">
        <f t="shared" si="75"/>
        <v>12900</v>
      </c>
      <c r="BV231" s="34">
        <f t="shared" si="76"/>
        <v>13200</v>
      </c>
      <c r="BW231" s="34">
        <f t="shared" si="77"/>
        <v>13500</v>
      </c>
      <c r="BX231" s="34">
        <f t="shared" si="78"/>
        <v>13900</v>
      </c>
      <c r="BY231" s="34">
        <f t="shared" si="79"/>
        <v>14200</v>
      </c>
    </row>
    <row r="232" spans="1:77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  <c r="BA232" s="34">
        <v>3460</v>
      </c>
      <c r="BB232" s="34">
        <v>3377</v>
      </c>
      <c r="BC232" s="34">
        <v>3294</v>
      </c>
      <c r="BD232" s="34">
        <v>3211</v>
      </c>
      <c r="BE232" s="34">
        <v>3128</v>
      </c>
      <c r="BF232" s="34">
        <v>3045</v>
      </c>
      <c r="BG232" s="34">
        <v>2962</v>
      </c>
      <c r="BH232" s="34">
        <v>2879</v>
      </c>
      <c r="BI232" s="34">
        <v>2796</v>
      </c>
      <c r="BJ232" s="34">
        <v>2713</v>
      </c>
      <c r="BK232" s="34">
        <v>2630</v>
      </c>
      <c r="BL232" s="34">
        <v>2547</v>
      </c>
      <c r="BM232" s="34">
        <f t="shared" si="67"/>
        <v>36042</v>
      </c>
      <c r="BN232" s="34">
        <f t="shared" si="68"/>
        <v>3300</v>
      </c>
      <c r="BO232" s="34">
        <f t="shared" si="69"/>
        <v>3300</v>
      </c>
      <c r="BP232" s="34">
        <f t="shared" si="70"/>
        <v>3200</v>
      </c>
      <c r="BQ232" s="34">
        <f t="shared" si="71"/>
        <v>3200</v>
      </c>
      <c r="BR232" s="34">
        <f t="shared" si="72"/>
        <v>3100</v>
      </c>
      <c r="BS232" s="34">
        <f t="shared" si="73"/>
        <v>3000</v>
      </c>
      <c r="BT232" s="34">
        <f t="shared" si="74"/>
        <v>3000</v>
      </c>
      <c r="BU232" s="34">
        <f t="shared" si="75"/>
        <v>2900</v>
      </c>
      <c r="BV232" s="34">
        <f t="shared" si="76"/>
        <v>2800</v>
      </c>
      <c r="BW232" s="34">
        <f t="shared" si="77"/>
        <v>2800</v>
      </c>
      <c r="BX232" s="34">
        <f t="shared" si="78"/>
        <v>2700</v>
      </c>
      <c r="BY232" s="34">
        <f t="shared" si="79"/>
        <v>2700</v>
      </c>
    </row>
    <row r="233" spans="1:77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  <c r="BA233" s="34">
        <v>14177</v>
      </c>
      <c r="BB233" s="34">
        <v>14220.3</v>
      </c>
      <c r="BC233" s="34">
        <v>14263.6</v>
      </c>
      <c r="BD233" s="34">
        <v>14306.9</v>
      </c>
      <c r="BE233" s="34">
        <v>14350.2</v>
      </c>
      <c r="BF233" s="34">
        <v>14393.5</v>
      </c>
      <c r="BG233" s="34">
        <v>14436.8</v>
      </c>
      <c r="BH233" s="34">
        <v>14480.1</v>
      </c>
      <c r="BI233" s="34">
        <v>14523.4</v>
      </c>
      <c r="BJ233" s="34">
        <v>14566.7</v>
      </c>
      <c r="BK233" s="34">
        <v>14610</v>
      </c>
      <c r="BL233" s="34">
        <v>14653.3</v>
      </c>
      <c r="BM233" s="34">
        <f t="shared" si="67"/>
        <v>172981.8</v>
      </c>
      <c r="BN233" s="34">
        <f t="shared" si="68"/>
        <v>14200</v>
      </c>
      <c r="BO233" s="34">
        <f t="shared" si="69"/>
        <v>14200</v>
      </c>
      <c r="BP233" s="34">
        <f t="shared" si="70"/>
        <v>14300</v>
      </c>
      <c r="BQ233" s="34">
        <f t="shared" si="71"/>
        <v>14300</v>
      </c>
      <c r="BR233" s="34">
        <f t="shared" si="72"/>
        <v>14300</v>
      </c>
      <c r="BS233" s="34">
        <f t="shared" si="73"/>
        <v>14400</v>
      </c>
      <c r="BT233" s="34">
        <f t="shared" si="74"/>
        <v>14400</v>
      </c>
      <c r="BU233" s="34">
        <f t="shared" si="75"/>
        <v>14500</v>
      </c>
      <c r="BV233" s="34">
        <f t="shared" si="76"/>
        <v>14500</v>
      </c>
      <c r="BW233" s="34">
        <f t="shared" si="77"/>
        <v>14600</v>
      </c>
      <c r="BX233" s="34">
        <f t="shared" si="78"/>
        <v>14600</v>
      </c>
      <c r="BY233" s="34">
        <f t="shared" si="79"/>
        <v>14700</v>
      </c>
    </row>
    <row r="234" spans="1:77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  <c r="BA234" s="34">
        <v>11989</v>
      </c>
      <c r="BB234" s="34">
        <v>12073</v>
      </c>
      <c r="BC234" s="34">
        <v>12157</v>
      </c>
      <c r="BD234" s="34">
        <v>12241</v>
      </c>
      <c r="BE234" s="34">
        <v>12325</v>
      </c>
      <c r="BF234" s="34">
        <v>12409</v>
      </c>
      <c r="BG234" s="34">
        <v>12493</v>
      </c>
      <c r="BH234" s="34">
        <v>12577</v>
      </c>
      <c r="BI234" s="34">
        <v>12661</v>
      </c>
      <c r="BJ234" s="34">
        <v>12745</v>
      </c>
      <c r="BK234" s="34">
        <v>12829</v>
      </c>
      <c r="BL234" s="34">
        <v>12913</v>
      </c>
      <c r="BM234" s="34">
        <f t="shared" si="67"/>
        <v>149412</v>
      </c>
      <c r="BN234" s="34">
        <f t="shared" si="68"/>
        <v>11900</v>
      </c>
      <c r="BO234" s="34">
        <f t="shared" si="69"/>
        <v>12000</v>
      </c>
      <c r="BP234" s="34">
        <f t="shared" si="70"/>
        <v>12100</v>
      </c>
      <c r="BQ234" s="34">
        <f t="shared" si="71"/>
        <v>12200</v>
      </c>
      <c r="BR234" s="34">
        <f t="shared" si="72"/>
        <v>12300</v>
      </c>
      <c r="BS234" s="34">
        <f t="shared" si="73"/>
        <v>12400</v>
      </c>
      <c r="BT234" s="34">
        <f t="shared" si="74"/>
        <v>12500</v>
      </c>
      <c r="BU234" s="34">
        <f t="shared" si="75"/>
        <v>12600</v>
      </c>
      <c r="BV234" s="34">
        <f t="shared" si="76"/>
        <v>12700</v>
      </c>
      <c r="BW234" s="34">
        <f t="shared" si="77"/>
        <v>12800</v>
      </c>
      <c r="BX234" s="34">
        <f t="shared" si="78"/>
        <v>12900</v>
      </c>
      <c r="BY234" s="34">
        <f t="shared" si="79"/>
        <v>13000</v>
      </c>
    </row>
    <row r="235" spans="1:77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  <c r="BA235" s="34">
        <v>13514.5</v>
      </c>
      <c r="BB235" s="34">
        <v>13566.9</v>
      </c>
      <c r="BC235" s="34">
        <v>13619.3</v>
      </c>
      <c r="BD235" s="34">
        <v>13671.7</v>
      </c>
      <c r="BE235" s="34">
        <v>13724.1</v>
      </c>
      <c r="BF235" s="34">
        <v>13776.5</v>
      </c>
      <c r="BG235" s="34">
        <v>13828.9</v>
      </c>
      <c r="BH235" s="34">
        <v>13881.3</v>
      </c>
      <c r="BI235" s="34">
        <v>13933.7</v>
      </c>
      <c r="BJ235" s="34">
        <v>13986.1</v>
      </c>
      <c r="BK235" s="34">
        <v>14038.5</v>
      </c>
      <c r="BL235" s="34">
        <v>14090.9</v>
      </c>
      <c r="BM235" s="34">
        <f t="shared" si="67"/>
        <v>165632.4</v>
      </c>
      <c r="BN235" s="34">
        <f t="shared" si="68"/>
        <v>13500</v>
      </c>
      <c r="BO235" s="34">
        <f t="shared" si="69"/>
        <v>13600</v>
      </c>
      <c r="BP235" s="34">
        <f t="shared" si="70"/>
        <v>13600</v>
      </c>
      <c r="BQ235" s="34">
        <f t="shared" si="71"/>
        <v>13700</v>
      </c>
      <c r="BR235" s="34">
        <f t="shared" si="72"/>
        <v>13700</v>
      </c>
      <c r="BS235" s="34">
        <f t="shared" si="73"/>
        <v>13800</v>
      </c>
      <c r="BT235" s="34">
        <f t="shared" si="74"/>
        <v>13800</v>
      </c>
      <c r="BU235" s="34">
        <f t="shared" si="75"/>
        <v>13900</v>
      </c>
      <c r="BV235" s="34">
        <f t="shared" si="76"/>
        <v>13900</v>
      </c>
      <c r="BW235" s="34">
        <f t="shared" si="77"/>
        <v>14000</v>
      </c>
      <c r="BX235" s="34">
        <f t="shared" si="78"/>
        <v>14000</v>
      </c>
      <c r="BY235" s="34">
        <f t="shared" si="79"/>
        <v>14100</v>
      </c>
    </row>
    <row r="236" spans="1:77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  <c r="BA236" s="34">
        <v>8759</v>
      </c>
      <c r="BB236" s="34">
        <v>8712</v>
      </c>
      <c r="BC236" s="34">
        <v>8665</v>
      </c>
      <c r="BD236" s="34">
        <v>8618</v>
      </c>
      <c r="BE236" s="34">
        <v>8571</v>
      </c>
      <c r="BF236" s="34">
        <v>8524</v>
      </c>
      <c r="BG236" s="34">
        <v>8477</v>
      </c>
      <c r="BH236" s="34">
        <v>8430</v>
      </c>
      <c r="BI236" s="34">
        <v>8383</v>
      </c>
      <c r="BJ236" s="34">
        <v>8336</v>
      </c>
      <c r="BK236" s="34">
        <v>8289</v>
      </c>
      <c r="BL236" s="34">
        <v>8242</v>
      </c>
      <c r="BM236" s="34">
        <f t="shared" si="67"/>
        <v>102006</v>
      </c>
      <c r="BN236" s="34">
        <f t="shared" si="68"/>
        <v>8700</v>
      </c>
      <c r="BO236" s="34">
        <f t="shared" si="69"/>
        <v>8700</v>
      </c>
      <c r="BP236" s="34">
        <f t="shared" si="70"/>
        <v>8700</v>
      </c>
      <c r="BQ236" s="34">
        <f t="shared" si="71"/>
        <v>8600</v>
      </c>
      <c r="BR236" s="34">
        <f t="shared" si="72"/>
        <v>8600</v>
      </c>
      <c r="BS236" s="34">
        <f t="shared" si="73"/>
        <v>8500</v>
      </c>
      <c r="BT236" s="34">
        <f t="shared" si="74"/>
        <v>8500</v>
      </c>
      <c r="BU236" s="34">
        <f t="shared" si="75"/>
        <v>8400</v>
      </c>
      <c r="BV236" s="34">
        <f t="shared" si="76"/>
        <v>8400</v>
      </c>
      <c r="BW236" s="34">
        <f t="shared" si="77"/>
        <v>8300</v>
      </c>
      <c r="BX236" s="34">
        <f t="shared" si="78"/>
        <v>8300</v>
      </c>
      <c r="BY236" s="34">
        <f t="shared" si="79"/>
        <v>8300</v>
      </c>
    </row>
    <row r="237" spans="1:77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  <c r="BA237" s="34">
        <v>11050.5</v>
      </c>
      <c r="BB237" s="34">
        <v>11119.9</v>
      </c>
      <c r="BC237" s="34">
        <v>11189.3</v>
      </c>
      <c r="BD237" s="34">
        <v>11258.7</v>
      </c>
      <c r="BE237" s="34">
        <v>11328.1</v>
      </c>
      <c r="BF237" s="34">
        <v>11397.5</v>
      </c>
      <c r="BG237" s="34">
        <v>11466.9</v>
      </c>
      <c r="BH237" s="34">
        <v>11536.3</v>
      </c>
      <c r="BI237" s="34">
        <v>11605.7</v>
      </c>
      <c r="BJ237" s="34">
        <v>11675.1</v>
      </c>
      <c r="BK237" s="34">
        <v>11744.5</v>
      </c>
      <c r="BL237" s="34">
        <v>11813.9</v>
      </c>
      <c r="BM237" s="34">
        <f t="shared" si="67"/>
        <v>137186.4</v>
      </c>
      <c r="BN237" s="34">
        <f t="shared" si="68"/>
        <v>11000</v>
      </c>
      <c r="BO237" s="34">
        <f t="shared" si="69"/>
        <v>11100</v>
      </c>
      <c r="BP237" s="34">
        <f t="shared" si="70"/>
        <v>11200</v>
      </c>
      <c r="BQ237" s="34">
        <f t="shared" si="71"/>
        <v>11200</v>
      </c>
      <c r="BR237" s="34">
        <f t="shared" si="72"/>
        <v>11300</v>
      </c>
      <c r="BS237" s="34">
        <f t="shared" si="73"/>
        <v>11400</v>
      </c>
      <c r="BT237" s="34">
        <f t="shared" si="74"/>
        <v>11500</v>
      </c>
      <c r="BU237" s="34">
        <f t="shared" si="75"/>
        <v>11500</v>
      </c>
      <c r="BV237" s="34">
        <f t="shared" si="76"/>
        <v>11600</v>
      </c>
      <c r="BW237" s="34">
        <f t="shared" si="77"/>
        <v>11700</v>
      </c>
      <c r="BX237" s="34">
        <f t="shared" si="78"/>
        <v>11800</v>
      </c>
      <c r="BY237" s="34">
        <f t="shared" si="79"/>
        <v>11800</v>
      </c>
    </row>
    <row r="238" spans="1:77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  <c r="BA238" s="34">
        <v>3426</v>
      </c>
      <c r="BB238" s="34">
        <v>3460</v>
      </c>
      <c r="BC238" s="34">
        <v>3494</v>
      </c>
      <c r="BD238" s="34">
        <v>3528</v>
      </c>
      <c r="BE238" s="34">
        <v>3562</v>
      </c>
      <c r="BF238" s="34">
        <v>3596</v>
      </c>
      <c r="BG238" s="34">
        <v>3630</v>
      </c>
      <c r="BH238" s="34">
        <v>3664</v>
      </c>
      <c r="BI238" s="34">
        <v>3698</v>
      </c>
      <c r="BJ238" s="34">
        <v>3732</v>
      </c>
      <c r="BK238" s="34">
        <v>3766</v>
      </c>
      <c r="BL238" s="34">
        <v>3800</v>
      </c>
      <c r="BM238" s="34">
        <f t="shared" si="67"/>
        <v>43356</v>
      </c>
      <c r="BN238" s="34">
        <f t="shared" si="68"/>
        <v>3400</v>
      </c>
      <c r="BO238" s="34">
        <f t="shared" si="69"/>
        <v>3400</v>
      </c>
      <c r="BP238" s="34">
        <f t="shared" si="70"/>
        <v>3500</v>
      </c>
      <c r="BQ238" s="34">
        <f t="shared" si="71"/>
        <v>3500</v>
      </c>
      <c r="BR238" s="34">
        <f t="shared" si="72"/>
        <v>3600</v>
      </c>
      <c r="BS238" s="34">
        <f t="shared" si="73"/>
        <v>3600</v>
      </c>
      <c r="BT238" s="34">
        <f t="shared" si="74"/>
        <v>3600</v>
      </c>
      <c r="BU238" s="34">
        <f t="shared" si="75"/>
        <v>3700</v>
      </c>
      <c r="BV238" s="34">
        <f t="shared" si="76"/>
        <v>3700</v>
      </c>
      <c r="BW238" s="34">
        <f t="shared" si="77"/>
        <v>3700</v>
      </c>
      <c r="BX238" s="34">
        <f t="shared" si="78"/>
        <v>3800</v>
      </c>
      <c r="BY238" s="34">
        <f t="shared" si="79"/>
        <v>3800</v>
      </c>
    </row>
    <row r="239" spans="1:77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  <c r="BA239" s="34">
        <v>12544</v>
      </c>
      <c r="BB239" s="34">
        <v>12521.7</v>
      </c>
      <c r="BC239" s="34">
        <v>12499.4</v>
      </c>
      <c r="BD239" s="34">
        <v>12477.1</v>
      </c>
      <c r="BE239" s="34">
        <v>12454.8</v>
      </c>
      <c r="BF239" s="34">
        <v>12432.5</v>
      </c>
      <c r="BG239" s="34">
        <v>12410.2</v>
      </c>
      <c r="BH239" s="34">
        <v>12387.9</v>
      </c>
      <c r="BI239" s="34">
        <v>12365.6</v>
      </c>
      <c r="BJ239" s="34">
        <v>12343.3</v>
      </c>
      <c r="BK239" s="34">
        <v>12321</v>
      </c>
      <c r="BL239" s="34">
        <v>12298.7</v>
      </c>
      <c r="BM239" s="34">
        <f t="shared" si="67"/>
        <v>149056.20000000001</v>
      </c>
      <c r="BN239" s="34">
        <f t="shared" si="68"/>
        <v>12500</v>
      </c>
      <c r="BO239" s="34">
        <f t="shared" si="69"/>
        <v>12500</v>
      </c>
      <c r="BP239" s="34">
        <f t="shared" si="70"/>
        <v>12500</v>
      </c>
      <c r="BQ239" s="34">
        <f t="shared" si="71"/>
        <v>12500</v>
      </c>
      <c r="BR239" s="34">
        <f t="shared" si="72"/>
        <v>12500</v>
      </c>
      <c r="BS239" s="34">
        <f t="shared" si="73"/>
        <v>12400</v>
      </c>
      <c r="BT239" s="34">
        <f t="shared" si="74"/>
        <v>12400</v>
      </c>
      <c r="BU239" s="34">
        <f t="shared" si="75"/>
        <v>12400</v>
      </c>
      <c r="BV239" s="34">
        <f t="shared" si="76"/>
        <v>12400</v>
      </c>
      <c r="BW239" s="34">
        <f t="shared" si="77"/>
        <v>12300</v>
      </c>
      <c r="BX239" s="34">
        <f t="shared" si="78"/>
        <v>12300</v>
      </c>
      <c r="BY239" s="34">
        <f t="shared" si="79"/>
        <v>12300</v>
      </c>
    </row>
    <row r="240" spans="1:77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  <c r="BA240" s="34">
        <v>5838</v>
      </c>
      <c r="BB240" s="34">
        <v>5848</v>
      </c>
      <c r="BC240" s="34">
        <v>5858</v>
      </c>
      <c r="BD240" s="34">
        <v>5868</v>
      </c>
      <c r="BE240" s="34">
        <v>5878</v>
      </c>
      <c r="BF240" s="34">
        <v>5888</v>
      </c>
      <c r="BG240" s="34">
        <v>5898</v>
      </c>
      <c r="BH240" s="34">
        <v>5908</v>
      </c>
      <c r="BI240" s="34">
        <v>5918</v>
      </c>
      <c r="BJ240" s="34">
        <v>5928</v>
      </c>
      <c r="BK240" s="34">
        <v>5938</v>
      </c>
      <c r="BL240" s="34">
        <v>5948</v>
      </c>
      <c r="BM240" s="34">
        <f t="shared" si="67"/>
        <v>70716</v>
      </c>
      <c r="BN240" s="34">
        <f t="shared" si="68"/>
        <v>5800</v>
      </c>
      <c r="BO240" s="34">
        <f t="shared" si="69"/>
        <v>5800</v>
      </c>
      <c r="BP240" s="34">
        <f t="shared" si="70"/>
        <v>5900</v>
      </c>
      <c r="BQ240" s="34">
        <f t="shared" si="71"/>
        <v>5900</v>
      </c>
      <c r="BR240" s="34">
        <f t="shared" si="72"/>
        <v>5900</v>
      </c>
      <c r="BS240" s="34">
        <f t="shared" si="73"/>
        <v>5900</v>
      </c>
      <c r="BT240" s="34">
        <f t="shared" si="74"/>
        <v>5900</v>
      </c>
      <c r="BU240" s="34">
        <f t="shared" si="75"/>
        <v>5900</v>
      </c>
      <c r="BV240" s="34">
        <f t="shared" si="76"/>
        <v>5900</v>
      </c>
      <c r="BW240" s="34">
        <f t="shared" si="77"/>
        <v>5900</v>
      </c>
      <c r="BX240" s="34">
        <f t="shared" si="78"/>
        <v>5900</v>
      </c>
      <c r="BY240" s="34">
        <f t="shared" si="79"/>
        <v>5900</v>
      </c>
    </row>
    <row r="241" spans="1:77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  <c r="BA241" s="34">
        <v>-1816.5</v>
      </c>
      <c r="BB241" s="34">
        <v>-1987.1</v>
      </c>
      <c r="BC241" s="34">
        <v>-2157.6999999999998</v>
      </c>
      <c r="BD241" s="34">
        <v>-2328.3000000000002</v>
      </c>
      <c r="BE241" s="34">
        <v>-2498.9</v>
      </c>
      <c r="BF241" s="34">
        <v>-2669.5</v>
      </c>
      <c r="BG241" s="34">
        <v>-2840.1</v>
      </c>
      <c r="BH241" s="34">
        <v>-3010.7</v>
      </c>
      <c r="BI241" s="34">
        <v>-3181.3</v>
      </c>
      <c r="BJ241" s="34">
        <v>-3351.9</v>
      </c>
      <c r="BK241" s="34">
        <v>-3522.5</v>
      </c>
      <c r="BL241" s="34">
        <v>-3693.1</v>
      </c>
      <c r="BM241" s="34">
        <f t="shared" si="67"/>
        <v>-33057.599999999999</v>
      </c>
      <c r="BN241" s="34">
        <f t="shared" si="68"/>
        <v>900</v>
      </c>
      <c r="BO241" s="34">
        <f t="shared" si="69"/>
        <v>200</v>
      </c>
      <c r="BP241" s="34">
        <f t="shared" si="70"/>
        <v>-400</v>
      </c>
      <c r="BQ241" s="34">
        <f t="shared" si="71"/>
        <v>-1100</v>
      </c>
      <c r="BR241" s="34">
        <f t="shared" si="72"/>
        <v>-1800</v>
      </c>
      <c r="BS241" s="34">
        <f t="shared" si="73"/>
        <v>-2400</v>
      </c>
      <c r="BT241" s="34">
        <f t="shared" si="74"/>
        <v>-3100</v>
      </c>
      <c r="BU241" s="34">
        <f t="shared" si="75"/>
        <v>-3800</v>
      </c>
      <c r="BV241" s="34">
        <f t="shared" si="76"/>
        <v>-4400</v>
      </c>
      <c r="BW241" s="34">
        <f t="shared" si="77"/>
        <v>-5100</v>
      </c>
      <c r="BX241" s="34">
        <f t="shared" si="78"/>
        <v>-5800</v>
      </c>
      <c r="BY241" s="34">
        <f t="shared" si="79"/>
        <v>-6400</v>
      </c>
    </row>
    <row r="242" spans="1:77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  <c r="BA242" s="34">
        <v>-1569</v>
      </c>
      <c r="BB242" s="34">
        <v>-1609</v>
      </c>
      <c r="BC242" s="34">
        <v>-1649</v>
      </c>
      <c r="BD242" s="34">
        <v>-1689</v>
      </c>
      <c r="BE242" s="34">
        <v>-1729</v>
      </c>
      <c r="BF242" s="34">
        <v>-1769</v>
      </c>
      <c r="BG242" s="34">
        <v>-1809</v>
      </c>
      <c r="BH242" s="34">
        <v>-1849</v>
      </c>
      <c r="BI242" s="34">
        <v>-1889</v>
      </c>
      <c r="BJ242" s="34">
        <v>-1929</v>
      </c>
      <c r="BK242" s="34">
        <v>-1969</v>
      </c>
      <c r="BL242" s="34">
        <v>-2009</v>
      </c>
      <c r="BM242" s="34">
        <f t="shared" si="67"/>
        <v>-21468</v>
      </c>
      <c r="BN242" s="34">
        <f t="shared" si="68"/>
        <v>-1500</v>
      </c>
      <c r="BO242" s="34">
        <f t="shared" si="69"/>
        <v>-1500</v>
      </c>
      <c r="BP242" s="34">
        <f t="shared" si="70"/>
        <v>-1600</v>
      </c>
      <c r="BQ242" s="34">
        <f t="shared" si="71"/>
        <v>-1700</v>
      </c>
      <c r="BR242" s="34">
        <f t="shared" si="72"/>
        <v>-1700</v>
      </c>
      <c r="BS242" s="34">
        <f t="shared" si="73"/>
        <v>-1800</v>
      </c>
      <c r="BT242" s="34">
        <f t="shared" si="74"/>
        <v>-1800</v>
      </c>
      <c r="BU242" s="34">
        <f t="shared" si="75"/>
        <v>-1900</v>
      </c>
      <c r="BV242" s="34">
        <f t="shared" si="76"/>
        <v>-1900</v>
      </c>
      <c r="BW242" s="34">
        <f t="shared" si="77"/>
        <v>-2000</v>
      </c>
      <c r="BX242" s="34">
        <f t="shared" si="78"/>
        <v>-2000</v>
      </c>
      <c r="BY242" s="34">
        <f t="shared" si="79"/>
        <v>-2100</v>
      </c>
    </row>
    <row r="243" spans="1:77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  <c r="BA243" s="34">
        <v>-9338</v>
      </c>
      <c r="BB243" s="34">
        <v>-9597.2999999999993</v>
      </c>
      <c r="BC243" s="34">
        <v>-9856.6</v>
      </c>
      <c r="BD243" s="34">
        <v>-10115.9</v>
      </c>
      <c r="BE243" s="34">
        <v>-10375.200000000001</v>
      </c>
      <c r="BF243" s="34">
        <v>-10634.5</v>
      </c>
      <c r="BG243" s="34">
        <v>-10893.8</v>
      </c>
      <c r="BH243" s="34">
        <v>-11153.1</v>
      </c>
      <c r="BI243" s="34">
        <v>-11412.4</v>
      </c>
      <c r="BJ243" s="34">
        <v>-11671.7</v>
      </c>
      <c r="BK243" s="34">
        <v>-11931</v>
      </c>
      <c r="BL243" s="34">
        <v>-12190.3</v>
      </c>
      <c r="BM243" s="34">
        <f t="shared" si="67"/>
        <v>-129169.8</v>
      </c>
      <c r="BN243" s="34">
        <f t="shared" si="68"/>
        <v>-8800</v>
      </c>
      <c r="BO243" s="34">
        <f t="shared" si="69"/>
        <v>-9100</v>
      </c>
      <c r="BP243" s="34">
        <f t="shared" si="70"/>
        <v>-9500</v>
      </c>
      <c r="BQ243" s="34">
        <f t="shared" si="71"/>
        <v>-9900</v>
      </c>
      <c r="BR243" s="34">
        <f t="shared" si="72"/>
        <v>-10200</v>
      </c>
      <c r="BS243" s="34">
        <f t="shared" si="73"/>
        <v>-10600</v>
      </c>
      <c r="BT243" s="34">
        <f t="shared" si="74"/>
        <v>-10900</v>
      </c>
      <c r="BU243" s="34">
        <f t="shared" si="75"/>
        <v>-11300</v>
      </c>
      <c r="BV243" s="34">
        <f t="shared" si="76"/>
        <v>-11700</v>
      </c>
      <c r="BW243" s="34">
        <f t="shared" si="77"/>
        <v>-12000</v>
      </c>
      <c r="BX243" s="34">
        <f t="shared" si="78"/>
        <v>-12400</v>
      </c>
      <c r="BY243" s="34">
        <f t="shared" si="79"/>
        <v>-12800</v>
      </c>
    </row>
    <row r="244" spans="1:77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  <c r="BA244" s="34">
        <v>520</v>
      </c>
      <c r="BB244" s="34">
        <v>389.7</v>
      </c>
      <c r="BC244" s="34">
        <v>259.39999999999998</v>
      </c>
      <c r="BD244" s="34">
        <v>129.1</v>
      </c>
      <c r="BE244" s="34">
        <v>-1.2000000000000499</v>
      </c>
      <c r="BF244" s="34">
        <v>-131.5</v>
      </c>
      <c r="BG244" s="34">
        <v>-261.8</v>
      </c>
      <c r="BH244" s="34">
        <v>-392.1</v>
      </c>
      <c r="BI244" s="34">
        <v>-522.4</v>
      </c>
      <c r="BJ244" s="34">
        <v>-652.70000000000005</v>
      </c>
      <c r="BK244" s="34">
        <v>-783</v>
      </c>
      <c r="BL244" s="34">
        <v>-913.3</v>
      </c>
      <c r="BM244" s="34">
        <f t="shared" si="67"/>
        <v>-2359.8000000000002</v>
      </c>
      <c r="BN244" s="34">
        <f t="shared" si="68"/>
        <v>-300</v>
      </c>
      <c r="BO244" s="34">
        <f t="shared" si="69"/>
        <v>-300</v>
      </c>
      <c r="BP244" s="34">
        <f t="shared" si="70"/>
        <v>-300</v>
      </c>
      <c r="BQ244" s="34">
        <f t="shared" si="71"/>
        <v>-200</v>
      </c>
      <c r="BR244" s="34">
        <f t="shared" si="72"/>
        <v>-200</v>
      </c>
      <c r="BS244" s="34">
        <f t="shared" si="73"/>
        <v>-200</v>
      </c>
      <c r="BT244" s="34">
        <f t="shared" si="74"/>
        <v>-200</v>
      </c>
      <c r="BU244" s="34">
        <f t="shared" si="75"/>
        <v>-200</v>
      </c>
      <c r="BV244" s="34">
        <f t="shared" si="76"/>
        <v>-100</v>
      </c>
      <c r="BW244" s="34">
        <f t="shared" si="77"/>
        <v>-100</v>
      </c>
      <c r="BX244" s="34">
        <f t="shared" si="78"/>
        <v>-100</v>
      </c>
      <c r="BY244" s="34">
        <f t="shared" si="79"/>
        <v>-100</v>
      </c>
    </row>
    <row r="245" spans="1:77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  <c r="BA245" s="34">
        <v>5694.5</v>
      </c>
      <c r="BB245" s="34">
        <v>5641.1</v>
      </c>
      <c r="BC245" s="34">
        <v>5587.7</v>
      </c>
      <c r="BD245" s="34">
        <v>5534.3</v>
      </c>
      <c r="BE245" s="34">
        <v>5480.9</v>
      </c>
      <c r="BF245" s="34">
        <v>5427.5</v>
      </c>
      <c r="BG245" s="34">
        <v>5374.1</v>
      </c>
      <c r="BH245" s="34">
        <v>5320.7</v>
      </c>
      <c r="BI245" s="34">
        <v>5267.3</v>
      </c>
      <c r="BJ245" s="34">
        <v>5213.8999999999996</v>
      </c>
      <c r="BK245" s="34">
        <v>5160.5</v>
      </c>
      <c r="BL245" s="34">
        <v>5107.1000000000004</v>
      </c>
      <c r="BM245" s="34">
        <f t="shared" si="67"/>
        <v>64809.599999999999</v>
      </c>
      <c r="BN245" s="34">
        <f t="shared" si="68"/>
        <v>5700</v>
      </c>
      <c r="BO245" s="34">
        <f t="shared" si="69"/>
        <v>5600</v>
      </c>
      <c r="BP245" s="34">
        <f t="shared" si="70"/>
        <v>5600</v>
      </c>
      <c r="BQ245" s="34">
        <f t="shared" si="71"/>
        <v>5500</v>
      </c>
      <c r="BR245" s="34">
        <f t="shared" si="72"/>
        <v>5500</v>
      </c>
      <c r="BS245" s="34">
        <f t="shared" si="73"/>
        <v>5400</v>
      </c>
      <c r="BT245" s="34">
        <f t="shared" si="74"/>
        <v>5400</v>
      </c>
      <c r="BU245" s="34">
        <f t="shared" si="75"/>
        <v>5300</v>
      </c>
      <c r="BV245" s="34">
        <f t="shared" si="76"/>
        <v>5300</v>
      </c>
      <c r="BW245" s="34">
        <f t="shared" si="77"/>
        <v>5200</v>
      </c>
      <c r="BX245" s="34">
        <f t="shared" si="78"/>
        <v>5200</v>
      </c>
      <c r="BY245" s="34">
        <f t="shared" si="79"/>
        <v>5100</v>
      </c>
    </row>
    <row r="246" spans="1:77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  <c r="BA246" s="34">
        <v>7238</v>
      </c>
      <c r="BB246" s="34">
        <v>7309</v>
      </c>
      <c r="BC246" s="34">
        <v>7380</v>
      </c>
      <c r="BD246" s="34">
        <v>7451</v>
      </c>
      <c r="BE246" s="34">
        <v>7522</v>
      </c>
      <c r="BF246" s="34">
        <v>7593</v>
      </c>
      <c r="BG246" s="34">
        <v>7664</v>
      </c>
      <c r="BH246" s="34">
        <v>7735</v>
      </c>
      <c r="BI246" s="34">
        <v>7806</v>
      </c>
      <c r="BJ246" s="34">
        <v>7877</v>
      </c>
      <c r="BK246" s="34">
        <v>7948</v>
      </c>
      <c r="BL246" s="34">
        <v>8019</v>
      </c>
      <c r="BM246" s="34">
        <f t="shared" si="67"/>
        <v>91542</v>
      </c>
      <c r="BN246" s="34">
        <f t="shared" si="68"/>
        <v>7200</v>
      </c>
      <c r="BO246" s="34">
        <f t="shared" si="69"/>
        <v>7300</v>
      </c>
      <c r="BP246" s="34">
        <f t="shared" si="70"/>
        <v>7300</v>
      </c>
      <c r="BQ246" s="34">
        <f t="shared" si="71"/>
        <v>7400</v>
      </c>
      <c r="BR246" s="34">
        <f t="shared" si="72"/>
        <v>7500</v>
      </c>
      <c r="BS246" s="34">
        <f t="shared" si="73"/>
        <v>7600</v>
      </c>
      <c r="BT246" s="34">
        <f t="shared" si="74"/>
        <v>7700</v>
      </c>
      <c r="BU246" s="34">
        <f t="shared" si="75"/>
        <v>7700</v>
      </c>
      <c r="BV246" s="34">
        <f t="shared" si="76"/>
        <v>7800</v>
      </c>
      <c r="BW246" s="34">
        <f t="shared" si="77"/>
        <v>7900</v>
      </c>
      <c r="BX246" s="34">
        <f t="shared" si="78"/>
        <v>8000</v>
      </c>
      <c r="BY246" s="34">
        <f t="shared" si="79"/>
        <v>8100</v>
      </c>
    </row>
    <row r="247" spans="1:77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  <c r="BA247" s="34">
        <v>5399.5</v>
      </c>
      <c r="BB247" s="34">
        <v>5464.2</v>
      </c>
      <c r="BC247" s="34">
        <v>5528.9</v>
      </c>
      <c r="BD247" s="34">
        <v>5593.6</v>
      </c>
      <c r="BE247" s="34">
        <v>5658.3</v>
      </c>
      <c r="BF247" s="34">
        <v>5723</v>
      </c>
      <c r="BG247" s="34">
        <v>5787.7</v>
      </c>
      <c r="BH247" s="34">
        <v>5852.4</v>
      </c>
      <c r="BI247" s="34">
        <v>5917.1</v>
      </c>
      <c r="BJ247" s="34">
        <v>5981.8</v>
      </c>
      <c r="BK247" s="34">
        <v>6046.5</v>
      </c>
      <c r="BL247" s="34">
        <v>6111.2</v>
      </c>
      <c r="BM247" s="34">
        <f t="shared" si="67"/>
        <v>69064.2</v>
      </c>
      <c r="BN247" s="34">
        <f t="shared" si="68"/>
        <v>5300</v>
      </c>
      <c r="BO247" s="34">
        <f t="shared" si="69"/>
        <v>5400</v>
      </c>
      <c r="BP247" s="34">
        <f t="shared" si="70"/>
        <v>5500</v>
      </c>
      <c r="BQ247" s="34">
        <f t="shared" si="71"/>
        <v>5600</v>
      </c>
      <c r="BR247" s="34">
        <f t="shared" si="72"/>
        <v>5600</v>
      </c>
      <c r="BS247" s="34">
        <f t="shared" si="73"/>
        <v>5700</v>
      </c>
      <c r="BT247" s="34">
        <f t="shared" si="74"/>
        <v>5800</v>
      </c>
      <c r="BU247" s="34">
        <f t="shared" si="75"/>
        <v>5900</v>
      </c>
      <c r="BV247" s="34">
        <f t="shared" si="76"/>
        <v>5900</v>
      </c>
      <c r="BW247" s="34">
        <f t="shared" si="77"/>
        <v>6000</v>
      </c>
      <c r="BX247" s="34">
        <f t="shared" si="78"/>
        <v>6100</v>
      </c>
      <c r="BY247" s="34">
        <f t="shared" si="79"/>
        <v>6200</v>
      </c>
    </row>
    <row r="248" spans="1:77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  <c r="BA248" s="34">
        <v>18683</v>
      </c>
      <c r="BB248" s="34">
        <v>18896</v>
      </c>
      <c r="BC248" s="34">
        <v>19109</v>
      </c>
      <c r="BD248" s="34">
        <v>19322</v>
      </c>
      <c r="BE248" s="34">
        <v>19535</v>
      </c>
      <c r="BF248" s="34">
        <v>19748</v>
      </c>
      <c r="BG248" s="34">
        <v>19961</v>
      </c>
      <c r="BH248" s="34">
        <v>20174</v>
      </c>
      <c r="BI248" s="34">
        <v>20387</v>
      </c>
      <c r="BJ248" s="34">
        <v>20600</v>
      </c>
      <c r="BK248" s="34">
        <v>20813</v>
      </c>
      <c r="BL248" s="34">
        <v>21026</v>
      </c>
      <c r="BM248" s="34">
        <f t="shared" si="67"/>
        <v>238254</v>
      </c>
      <c r="BN248" s="34">
        <f t="shared" si="68"/>
        <v>18500</v>
      </c>
      <c r="BO248" s="34">
        <f t="shared" si="69"/>
        <v>18800</v>
      </c>
      <c r="BP248" s="34">
        <f t="shared" si="70"/>
        <v>19000</v>
      </c>
      <c r="BQ248" s="34">
        <f t="shared" si="71"/>
        <v>19200</v>
      </c>
      <c r="BR248" s="34">
        <f t="shared" si="72"/>
        <v>19500</v>
      </c>
      <c r="BS248" s="34">
        <f t="shared" si="73"/>
        <v>19700</v>
      </c>
      <c r="BT248" s="34">
        <f t="shared" si="74"/>
        <v>20000</v>
      </c>
      <c r="BU248" s="34">
        <f t="shared" si="75"/>
        <v>20200</v>
      </c>
      <c r="BV248" s="34">
        <f t="shared" si="76"/>
        <v>20500</v>
      </c>
      <c r="BW248" s="34">
        <f t="shared" si="77"/>
        <v>20700</v>
      </c>
      <c r="BX248" s="34">
        <f t="shared" si="78"/>
        <v>21000</v>
      </c>
      <c r="BY248" s="34">
        <f t="shared" si="79"/>
        <v>21200</v>
      </c>
    </row>
    <row r="249" spans="1:77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  <c r="BA249" s="34">
        <v>4959</v>
      </c>
      <c r="BB249" s="34">
        <v>4986</v>
      </c>
      <c r="BC249" s="34">
        <v>5013</v>
      </c>
      <c r="BD249" s="34">
        <v>5040</v>
      </c>
      <c r="BE249" s="34">
        <v>5067</v>
      </c>
      <c r="BF249" s="34">
        <v>5094</v>
      </c>
      <c r="BG249" s="34">
        <v>5121</v>
      </c>
      <c r="BH249" s="34">
        <v>5148</v>
      </c>
      <c r="BI249" s="34">
        <v>5175</v>
      </c>
      <c r="BJ249" s="34">
        <v>5202</v>
      </c>
      <c r="BK249" s="34">
        <v>5229</v>
      </c>
      <c r="BL249" s="34">
        <v>5256</v>
      </c>
      <c r="BM249" s="34">
        <f t="shared" si="67"/>
        <v>61290</v>
      </c>
      <c r="BN249" s="34">
        <f t="shared" si="68"/>
        <v>4900</v>
      </c>
      <c r="BO249" s="34">
        <f t="shared" si="69"/>
        <v>5000</v>
      </c>
      <c r="BP249" s="34">
        <f t="shared" si="70"/>
        <v>5000</v>
      </c>
      <c r="BQ249" s="34">
        <f t="shared" si="71"/>
        <v>5000</v>
      </c>
      <c r="BR249" s="34">
        <f t="shared" si="72"/>
        <v>5100</v>
      </c>
      <c r="BS249" s="34">
        <f t="shared" si="73"/>
        <v>5100</v>
      </c>
      <c r="BT249" s="34">
        <f t="shared" si="74"/>
        <v>5100</v>
      </c>
      <c r="BU249" s="34">
        <f t="shared" si="75"/>
        <v>5200</v>
      </c>
      <c r="BV249" s="34">
        <f t="shared" si="76"/>
        <v>5200</v>
      </c>
      <c r="BW249" s="34">
        <f t="shared" si="77"/>
        <v>5200</v>
      </c>
      <c r="BX249" s="34">
        <f t="shared" si="78"/>
        <v>5200</v>
      </c>
      <c r="BY249" s="34">
        <f t="shared" si="79"/>
        <v>5300</v>
      </c>
    </row>
    <row r="250" spans="1:77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  <c r="BA250" s="34">
        <v>2879</v>
      </c>
      <c r="BB250" s="34">
        <v>2716.7</v>
      </c>
      <c r="BC250" s="34">
        <v>2554.4</v>
      </c>
      <c r="BD250" s="34">
        <v>2392.1</v>
      </c>
      <c r="BE250" s="34">
        <v>2229.8000000000002</v>
      </c>
      <c r="BF250" s="34">
        <v>2067.5</v>
      </c>
      <c r="BG250" s="34">
        <v>1905.2</v>
      </c>
      <c r="BH250" s="34">
        <v>1742.9</v>
      </c>
      <c r="BI250" s="34">
        <v>1580.6</v>
      </c>
      <c r="BJ250" s="34">
        <v>1418.3</v>
      </c>
      <c r="BK250" s="34">
        <v>1256</v>
      </c>
      <c r="BL250" s="34">
        <v>1093.7</v>
      </c>
      <c r="BM250" s="34">
        <f t="shared" si="67"/>
        <v>23836.2</v>
      </c>
      <c r="BN250" s="34">
        <f t="shared" si="68"/>
        <v>2400</v>
      </c>
      <c r="BO250" s="34">
        <f t="shared" si="69"/>
        <v>2400</v>
      </c>
      <c r="BP250" s="34">
        <f t="shared" si="70"/>
        <v>2300</v>
      </c>
      <c r="BQ250" s="34">
        <f t="shared" si="71"/>
        <v>2200</v>
      </c>
      <c r="BR250" s="34">
        <f t="shared" si="72"/>
        <v>2100</v>
      </c>
      <c r="BS250" s="34">
        <f t="shared" si="73"/>
        <v>2000</v>
      </c>
      <c r="BT250" s="34">
        <f t="shared" si="74"/>
        <v>1900</v>
      </c>
      <c r="BU250" s="34">
        <f t="shared" si="75"/>
        <v>1900</v>
      </c>
      <c r="BV250" s="34">
        <f t="shared" si="76"/>
        <v>1800</v>
      </c>
      <c r="BW250" s="34">
        <f t="shared" si="77"/>
        <v>1700</v>
      </c>
      <c r="BX250" s="34">
        <f t="shared" si="78"/>
        <v>1600</v>
      </c>
      <c r="BY250" s="34">
        <f t="shared" si="79"/>
        <v>1500</v>
      </c>
    </row>
    <row r="251" spans="1:77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  <c r="BA251" s="34">
        <v>-6264.5</v>
      </c>
      <c r="BB251" s="34">
        <v>-6466.8</v>
      </c>
      <c r="BC251" s="34">
        <v>-6669.1</v>
      </c>
      <c r="BD251" s="34">
        <v>-6871.4</v>
      </c>
      <c r="BE251" s="34">
        <v>-7073.7</v>
      </c>
      <c r="BF251" s="34">
        <v>-7276</v>
      </c>
      <c r="BG251" s="34">
        <v>-7478.3</v>
      </c>
      <c r="BH251" s="34">
        <v>-7680.6</v>
      </c>
      <c r="BI251" s="34">
        <v>-7882.9</v>
      </c>
      <c r="BJ251" s="34">
        <v>-8085.2</v>
      </c>
      <c r="BK251" s="34">
        <v>-8287.5</v>
      </c>
      <c r="BL251" s="34">
        <v>-8489.7999999999993</v>
      </c>
      <c r="BM251" s="34">
        <f t="shared" si="67"/>
        <v>-88525.8</v>
      </c>
      <c r="BN251" s="34">
        <f t="shared" si="68"/>
        <v>-5700</v>
      </c>
      <c r="BO251" s="34">
        <f t="shared" si="69"/>
        <v>-6000</v>
      </c>
      <c r="BP251" s="34">
        <f t="shared" si="70"/>
        <v>-6300</v>
      </c>
      <c r="BQ251" s="34">
        <f t="shared" si="71"/>
        <v>-6600</v>
      </c>
      <c r="BR251" s="34">
        <f t="shared" si="72"/>
        <v>-6900</v>
      </c>
      <c r="BS251" s="34">
        <f t="shared" si="73"/>
        <v>-7200</v>
      </c>
      <c r="BT251" s="34">
        <f t="shared" si="74"/>
        <v>-7500</v>
      </c>
      <c r="BU251" s="34">
        <f t="shared" si="75"/>
        <v>-7800</v>
      </c>
      <c r="BV251" s="34">
        <f t="shared" si="76"/>
        <v>-8100</v>
      </c>
      <c r="BW251" s="34">
        <f t="shared" si="77"/>
        <v>-8400</v>
      </c>
      <c r="BX251" s="34">
        <f t="shared" si="78"/>
        <v>-8700</v>
      </c>
      <c r="BY251" s="34">
        <f t="shared" si="79"/>
        <v>-9000</v>
      </c>
    </row>
    <row r="252" spans="1:77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  <c r="BA252" s="34">
        <v>11472.5</v>
      </c>
      <c r="BB252" s="34">
        <v>11554.9</v>
      </c>
      <c r="BC252" s="34">
        <v>11637.3</v>
      </c>
      <c r="BD252" s="34">
        <v>11719.7</v>
      </c>
      <c r="BE252" s="34">
        <v>11802.1</v>
      </c>
      <c r="BF252" s="34">
        <v>11884.5</v>
      </c>
      <c r="BG252" s="34">
        <v>11966.9</v>
      </c>
      <c r="BH252" s="34">
        <v>12049.3</v>
      </c>
      <c r="BI252" s="34">
        <v>12131.7</v>
      </c>
      <c r="BJ252" s="34">
        <v>12214.1</v>
      </c>
      <c r="BK252" s="34">
        <v>12296.5</v>
      </c>
      <c r="BL252" s="34">
        <v>12378.9</v>
      </c>
      <c r="BM252" s="34">
        <f t="shared" si="67"/>
        <v>143108.4</v>
      </c>
      <c r="BN252" s="34">
        <f t="shared" si="68"/>
        <v>11400</v>
      </c>
      <c r="BO252" s="34">
        <f t="shared" si="69"/>
        <v>11500</v>
      </c>
      <c r="BP252" s="34">
        <f t="shared" si="70"/>
        <v>11600</v>
      </c>
      <c r="BQ252" s="34">
        <f t="shared" si="71"/>
        <v>11700</v>
      </c>
      <c r="BR252" s="34">
        <f t="shared" si="72"/>
        <v>11800</v>
      </c>
      <c r="BS252" s="34">
        <f t="shared" si="73"/>
        <v>11900</v>
      </c>
      <c r="BT252" s="34">
        <f t="shared" si="74"/>
        <v>12000</v>
      </c>
      <c r="BU252" s="34">
        <f t="shared" si="75"/>
        <v>12100</v>
      </c>
      <c r="BV252" s="34">
        <f t="shared" si="76"/>
        <v>12200</v>
      </c>
      <c r="BW252" s="34">
        <f t="shared" si="77"/>
        <v>12200</v>
      </c>
      <c r="BX252" s="34">
        <f t="shared" si="78"/>
        <v>12300</v>
      </c>
      <c r="BY252" s="34">
        <f t="shared" si="79"/>
        <v>12400</v>
      </c>
    </row>
    <row r="253" spans="1:77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  <c r="BA253" s="34">
        <v>5656.5</v>
      </c>
      <c r="BB253" s="34">
        <v>5786.8</v>
      </c>
      <c r="BC253" s="34">
        <v>5917.1</v>
      </c>
      <c r="BD253" s="34">
        <v>6047.4</v>
      </c>
      <c r="BE253" s="34">
        <v>6177.7</v>
      </c>
      <c r="BF253" s="34">
        <v>6308</v>
      </c>
      <c r="BG253" s="34">
        <v>6438.3</v>
      </c>
      <c r="BH253" s="34">
        <v>6568.6</v>
      </c>
      <c r="BI253" s="34">
        <v>6698.9</v>
      </c>
      <c r="BJ253" s="34">
        <v>6829.2</v>
      </c>
      <c r="BK253" s="34">
        <v>6959.5</v>
      </c>
      <c r="BL253" s="34">
        <v>7089.8</v>
      </c>
      <c r="BM253" s="34">
        <f t="shared" si="67"/>
        <v>76477.8</v>
      </c>
      <c r="BN253" s="34">
        <f t="shared" si="68"/>
        <v>5400</v>
      </c>
      <c r="BO253" s="34">
        <f t="shared" si="69"/>
        <v>5600</v>
      </c>
      <c r="BP253" s="34">
        <f t="shared" si="70"/>
        <v>5800</v>
      </c>
      <c r="BQ253" s="34">
        <f t="shared" si="71"/>
        <v>5900</v>
      </c>
      <c r="BR253" s="34">
        <f t="shared" si="72"/>
        <v>6100</v>
      </c>
      <c r="BS253" s="34">
        <f t="shared" si="73"/>
        <v>6300</v>
      </c>
      <c r="BT253" s="34">
        <f t="shared" si="74"/>
        <v>6500</v>
      </c>
      <c r="BU253" s="34">
        <f t="shared" si="75"/>
        <v>6600</v>
      </c>
      <c r="BV253" s="34">
        <f t="shared" si="76"/>
        <v>6800</v>
      </c>
      <c r="BW253" s="34">
        <f t="shared" si="77"/>
        <v>7000</v>
      </c>
      <c r="BX253" s="34">
        <f t="shared" si="78"/>
        <v>7200</v>
      </c>
      <c r="BY253" s="34">
        <f t="shared" si="79"/>
        <v>7300</v>
      </c>
    </row>
    <row r="254" spans="1:77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  <c r="BA254" s="34">
        <v>-3531.5</v>
      </c>
      <c r="BB254" s="34">
        <v>-3716.9</v>
      </c>
      <c r="BC254" s="34">
        <v>-3902.3</v>
      </c>
      <c r="BD254" s="34">
        <v>-4087.7</v>
      </c>
      <c r="BE254" s="34">
        <v>-4273.1000000000004</v>
      </c>
      <c r="BF254" s="34">
        <v>-4458.5</v>
      </c>
      <c r="BG254" s="34">
        <v>-4643.8999999999996</v>
      </c>
      <c r="BH254" s="34">
        <v>-4829.3</v>
      </c>
      <c r="BI254" s="34">
        <v>-5014.7</v>
      </c>
      <c r="BJ254" s="34">
        <v>-5200.1000000000004</v>
      </c>
      <c r="BK254" s="34">
        <v>-5385.5</v>
      </c>
      <c r="BL254" s="34">
        <v>-5570.9</v>
      </c>
      <c r="BM254" s="34">
        <f t="shared" si="67"/>
        <v>-54614.400000000001</v>
      </c>
      <c r="BN254" s="34">
        <f t="shared" si="68"/>
        <v>-2600</v>
      </c>
      <c r="BO254" s="34">
        <f t="shared" si="69"/>
        <v>-2900</v>
      </c>
      <c r="BP254" s="34">
        <f t="shared" si="70"/>
        <v>-3300</v>
      </c>
      <c r="BQ254" s="34">
        <f t="shared" si="71"/>
        <v>-3600</v>
      </c>
      <c r="BR254" s="34">
        <f t="shared" si="72"/>
        <v>-4000</v>
      </c>
      <c r="BS254" s="34">
        <f t="shared" si="73"/>
        <v>-4400</v>
      </c>
      <c r="BT254" s="34">
        <f t="shared" si="74"/>
        <v>-4700</v>
      </c>
      <c r="BU254" s="34">
        <f t="shared" si="75"/>
        <v>-5100</v>
      </c>
      <c r="BV254" s="34">
        <f t="shared" si="76"/>
        <v>-5500</v>
      </c>
      <c r="BW254" s="34">
        <f t="shared" si="77"/>
        <v>-5800</v>
      </c>
      <c r="BX254" s="34">
        <f t="shared" si="78"/>
        <v>-6200</v>
      </c>
      <c r="BY254" s="34">
        <f t="shared" si="79"/>
        <v>-6500</v>
      </c>
    </row>
    <row r="255" spans="1:77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  <c r="BA255" s="34">
        <v>-2195.5</v>
      </c>
      <c r="BB255" s="34">
        <v>-2350.1999999999998</v>
      </c>
      <c r="BC255" s="34">
        <v>-2504.9</v>
      </c>
      <c r="BD255" s="34">
        <v>-2659.6</v>
      </c>
      <c r="BE255" s="34">
        <v>-2814.3</v>
      </c>
      <c r="BF255" s="34">
        <v>-2969</v>
      </c>
      <c r="BG255" s="34">
        <v>-3123.7</v>
      </c>
      <c r="BH255" s="34">
        <v>-3278.4</v>
      </c>
      <c r="BI255" s="34">
        <v>-3433.1</v>
      </c>
      <c r="BJ255" s="34">
        <v>-3587.8</v>
      </c>
      <c r="BK255" s="34">
        <v>-3742.5</v>
      </c>
      <c r="BL255" s="34">
        <v>-3897.2</v>
      </c>
      <c r="BM255" s="34">
        <f t="shared" si="67"/>
        <v>-36556.199999999997</v>
      </c>
      <c r="BN255" s="34">
        <f t="shared" si="68"/>
        <v>-900</v>
      </c>
      <c r="BO255" s="34">
        <f t="shared" si="69"/>
        <v>-1300</v>
      </c>
      <c r="BP255" s="34">
        <f t="shared" si="70"/>
        <v>-1700</v>
      </c>
      <c r="BQ255" s="34">
        <f t="shared" si="71"/>
        <v>-2100</v>
      </c>
      <c r="BR255" s="34">
        <f t="shared" si="72"/>
        <v>-2500</v>
      </c>
      <c r="BS255" s="34">
        <f t="shared" si="73"/>
        <v>-2800</v>
      </c>
      <c r="BT255" s="34">
        <f t="shared" si="74"/>
        <v>-3200</v>
      </c>
      <c r="BU255" s="34">
        <f t="shared" si="75"/>
        <v>-3600</v>
      </c>
      <c r="BV255" s="34">
        <f t="shared" si="76"/>
        <v>-4000</v>
      </c>
      <c r="BW255" s="34">
        <f t="shared" si="77"/>
        <v>-4400</v>
      </c>
      <c r="BX255" s="34">
        <f t="shared" si="78"/>
        <v>-4800</v>
      </c>
      <c r="BY255" s="34">
        <f t="shared" si="79"/>
        <v>-5200</v>
      </c>
    </row>
    <row r="256" spans="1:77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  <c r="BA256" s="34">
        <v>1591.5</v>
      </c>
      <c r="BB256" s="34">
        <v>1367.1</v>
      </c>
      <c r="BC256" s="34">
        <v>1142.7</v>
      </c>
      <c r="BD256" s="34">
        <v>918.3</v>
      </c>
      <c r="BE256" s="34">
        <v>693.9</v>
      </c>
      <c r="BF256" s="34">
        <v>469.5</v>
      </c>
      <c r="BG256" s="34">
        <v>245.1</v>
      </c>
      <c r="BH256" s="34">
        <v>20.6999999999998</v>
      </c>
      <c r="BI256" s="34">
        <v>-203.7</v>
      </c>
      <c r="BJ256" s="34">
        <v>-428.1</v>
      </c>
      <c r="BK256" s="34">
        <v>-652.5</v>
      </c>
      <c r="BL256" s="34">
        <v>-876.9</v>
      </c>
      <c r="BM256" s="34">
        <f t="shared" si="67"/>
        <v>4287.6000000000004</v>
      </c>
      <c r="BN256" s="34">
        <f t="shared" si="68"/>
        <v>500</v>
      </c>
      <c r="BO256" s="34">
        <f t="shared" si="69"/>
        <v>500</v>
      </c>
      <c r="BP256" s="34">
        <f t="shared" si="70"/>
        <v>400</v>
      </c>
      <c r="BQ256" s="34">
        <f t="shared" si="71"/>
        <v>400</v>
      </c>
      <c r="BR256" s="34">
        <f t="shared" si="72"/>
        <v>400</v>
      </c>
      <c r="BS256" s="34">
        <f t="shared" si="73"/>
        <v>400</v>
      </c>
      <c r="BT256" s="34">
        <f t="shared" si="74"/>
        <v>300</v>
      </c>
      <c r="BU256" s="34">
        <f t="shared" si="75"/>
        <v>300</v>
      </c>
      <c r="BV256" s="34">
        <f t="shared" si="76"/>
        <v>300</v>
      </c>
      <c r="BW256" s="34">
        <f t="shared" si="77"/>
        <v>300</v>
      </c>
      <c r="BX256" s="34">
        <f t="shared" si="78"/>
        <v>200</v>
      </c>
      <c r="BY256" s="34">
        <f t="shared" si="79"/>
        <v>200</v>
      </c>
    </row>
    <row r="257" spans="1:77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  <c r="BA257" s="34">
        <v>12098.5</v>
      </c>
      <c r="BB257" s="34">
        <v>12172.9</v>
      </c>
      <c r="BC257" s="34">
        <v>12247.3</v>
      </c>
      <c r="BD257" s="34">
        <v>12321.7</v>
      </c>
      <c r="BE257" s="34">
        <v>12396.1</v>
      </c>
      <c r="BF257" s="34">
        <v>12470.5</v>
      </c>
      <c r="BG257" s="34">
        <v>12544.9</v>
      </c>
      <c r="BH257" s="34">
        <v>12619.3</v>
      </c>
      <c r="BI257" s="34">
        <v>12693.7</v>
      </c>
      <c r="BJ257" s="34">
        <v>12768.1</v>
      </c>
      <c r="BK257" s="34">
        <v>12842.5</v>
      </c>
      <c r="BL257" s="34">
        <v>12916.9</v>
      </c>
      <c r="BM257" s="34">
        <f t="shared" si="67"/>
        <v>150092.4</v>
      </c>
      <c r="BN257" s="34">
        <f t="shared" si="68"/>
        <v>12100</v>
      </c>
      <c r="BO257" s="34">
        <f t="shared" si="69"/>
        <v>12100</v>
      </c>
      <c r="BP257" s="34">
        <f t="shared" si="70"/>
        <v>12200</v>
      </c>
      <c r="BQ257" s="34">
        <f t="shared" si="71"/>
        <v>12300</v>
      </c>
      <c r="BR257" s="34">
        <f t="shared" si="72"/>
        <v>12400</v>
      </c>
      <c r="BS257" s="34">
        <f t="shared" si="73"/>
        <v>12500</v>
      </c>
      <c r="BT257" s="34">
        <f t="shared" si="74"/>
        <v>12500</v>
      </c>
      <c r="BU257" s="34">
        <f t="shared" si="75"/>
        <v>12600</v>
      </c>
      <c r="BV257" s="34">
        <f t="shared" si="76"/>
        <v>12700</v>
      </c>
      <c r="BW257" s="34">
        <f t="shared" si="77"/>
        <v>12800</v>
      </c>
      <c r="BX257" s="34">
        <f t="shared" si="78"/>
        <v>12900</v>
      </c>
      <c r="BY257" s="34">
        <f t="shared" si="79"/>
        <v>12900</v>
      </c>
    </row>
    <row r="258" spans="1:77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  <c r="BA258" s="34">
        <v>6309.5</v>
      </c>
      <c r="BB258" s="34">
        <v>6346.1</v>
      </c>
      <c r="BC258" s="34">
        <v>6382.7</v>
      </c>
      <c r="BD258" s="34">
        <v>6419.3</v>
      </c>
      <c r="BE258" s="34">
        <v>6455.9</v>
      </c>
      <c r="BF258" s="34">
        <v>6492.5</v>
      </c>
      <c r="BG258" s="34">
        <v>6529.1</v>
      </c>
      <c r="BH258" s="34">
        <v>6565.7</v>
      </c>
      <c r="BI258" s="34">
        <v>6602.3</v>
      </c>
      <c r="BJ258" s="34">
        <v>6638.9</v>
      </c>
      <c r="BK258" s="34">
        <v>6675.5</v>
      </c>
      <c r="BL258" s="34">
        <v>6712.1</v>
      </c>
      <c r="BM258" s="34">
        <f t="shared" si="67"/>
        <v>78129.600000000006</v>
      </c>
      <c r="BN258" s="34">
        <f t="shared" si="68"/>
        <v>6300</v>
      </c>
      <c r="BO258" s="34">
        <f t="shared" si="69"/>
        <v>6300</v>
      </c>
      <c r="BP258" s="34">
        <f t="shared" si="70"/>
        <v>6400</v>
      </c>
      <c r="BQ258" s="34">
        <f t="shared" si="71"/>
        <v>6400</v>
      </c>
      <c r="BR258" s="34">
        <f t="shared" si="72"/>
        <v>6500</v>
      </c>
      <c r="BS258" s="34">
        <f t="shared" si="73"/>
        <v>6500</v>
      </c>
      <c r="BT258" s="34">
        <f t="shared" si="74"/>
        <v>6500</v>
      </c>
      <c r="BU258" s="34">
        <f t="shared" si="75"/>
        <v>6600</v>
      </c>
      <c r="BV258" s="34">
        <f t="shared" si="76"/>
        <v>6600</v>
      </c>
      <c r="BW258" s="34">
        <f t="shared" si="77"/>
        <v>6600</v>
      </c>
      <c r="BX258" s="34">
        <f t="shared" si="78"/>
        <v>6700</v>
      </c>
      <c r="BY258" s="34">
        <f t="shared" si="79"/>
        <v>6700</v>
      </c>
    </row>
    <row r="259" spans="1:77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  <c r="BA259" s="34">
        <v>4755.5</v>
      </c>
      <c r="BB259" s="34">
        <v>4855.1000000000004</v>
      </c>
      <c r="BC259" s="34">
        <v>4954.7</v>
      </c>
      <c r="BD259" s="34">
        <v>5054.3</v>
      </c>
      <c r="BE259" s="34">
        <v>5153.8999999999996</v>
      </c>
      <c r="BF259" s="34">
        <v>5253.5</v>
      </c>
      <c r="BG259" s="34">
        <v>5353.1</v>
      </c>
      <c r="BH259" s="34">
        <v>5452.7</v>
      </c>
      <c r="BI259" s="34">
        <v>5552.3</v>
      </c>
      <c r="BJ259" s="34">
        <v>5651.9</v>
      </c>
      <c r="BK259" s="34">
        <v>5751.5</v>
      </c>
      <c r="BL259" s="34">
        <v>5851.1</v>
      </c>
      <c r="BM259" s="34">
        <f t="shared" ref="BM259:BM280" si="80">SUM(BA259:BL259)</f>
        <v>63639.6</v>
      </c>
      <c r="BN259" s="34">
        <f t="shared" ref="BN259:BN280" si="81">ROUND($BM259/SUM($AO259:$AZ259)*AO259,-2)</f>
        <v>4600</v>
      </c>
      <c r="BO259" s="34">
        <f t="shared" si="69"/>
        <v>4700</v>
      </c>
      <c r="BP259" s="34">
        <f t="shared" si="70"/>
        <v>4900</v>
      </c>
      <c r="BQ259" s="34">
        <f t="shared" si="71"/>
        <v>5000</v>
      </c>
      <c r="BR259" s="34">
        <f t="shared" si="72"/>
        <v>5100</v>
      </c>
      <c r="BS259" s="34">
        <f t="shared" si="73"/>
        <v>5200</v>
      </c>
      <c r="BT259" s="34">
        <f t="shared" si="74"/>
        <v>5400</v>
      </c>
      <c r="BU259" s="34">
        <f t="shared" si="75"/>
        <v>5500</v>
      </c>
      <c r="BV259" s="34">
        <f t="shared" si="76"/>
        <v>5600</v>
      </c>
      <c r="BW259" s="34">
        <f t="shared" si="77"/>
        <v>5800</v>
      </c>
      <c r="BX259" s="34">
        <f t="shared" si="78"/>
        <v>5900</v>
      </c>
      <c r="BY259" s="34">
        <f t="shared" si="79"/>
        <v>6000</v>
      </c>
    </row>
    <row r="260" spans="1:77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  <c r="BA260" s="34">
        <v>152750</v>
      </c>
      <c r="BB260" s="34">
        <v>152750</v>
      </c>
      <c r="BC260" s="34">
        <v>152750</v>
      </c>
      <c r="BD260" s="34">
        <v>152750</v>
      </c>
      <c r="BE260" s="34">
        <v>152750</v>
      </c>
      <c r="BF260" s="34">
        <v>152750</v>
      </c>
      <c r="BG260" s="34">
        <v>152750</v>
      </c>
      <c r="BH260" s="34">
        <v>152750</v>
      </c>
      <c r="BI260" s="34">
        <v>152750</v>
      </c>
      <c r="BJ260" s="34">
        <v>152750</v>
      </c>
      <c r="BK260" s="34">
        <v>152750</v>
      </c>
      <c r="BL260" s="34">
        <v>152750</v>
      </c>
      <c r="BM260" s="34">
        <f t="shared" si="80"/>
        <v>1833000</v>
      </c>
      <c r="BN260" s="34">
        <f t="shared" si="81"/>
        <v>152800</v>
      </c>
      <c r="BO260" s="34">
        <f t="shared" si="69"/>
        <v>152800</v>
      </c>
      <c r="BP260" s="34">
        <f t="shared" si="70"/>
        <v>152800</v>
      </c>
      <c r="BQ260" s="34">
        <f t="shared" si="71"/>
        <v>152800</v>
      </c>
      <c r="BR260" s="34">
        <f t="shared" si="72"/>
        <v>152800</v>
      </c>
      <c r="BS260" s="34">
        <f t="shared" si="73"/>
        <v>152800</v>
      </c>
      <c r="BT260" s="34">
        <f t="shared" si="74"/>
        <v>152800</v>
      </c>
      <c r="BU260" s="34">
        <f t="shared" si="75"/>
        <v>152800</v>
      </c>
      <c r="BV260" s="34">
        <f t="shared" si="76"/>
        <v>152800</v>
      </c>
      <c r="BW260" s="34">
        <f t="shared" si="77"/>
        <v>152800</v>
      </c>
      <c r="BX260" s="34">
        <f t="shared" si="78"/>
        <v>152800</v>
      </c>
      <c r="BY260" s="34">
        <f t="shared" si="79"/>
        <v>152800</v>
      </c>
    </row>
    <row r="261" spans="1:77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  <c r="BA261" s="34">
        <v>-4629</v>
      </c>
      <c r="BB261" s="34">
        <v>-4936</v>
      </c>
      <c r="BC261" s="34">
        <v>-5243</v>
      </c>
      <c r="BD261" s="34">
        <v>-5550</v>
      </c>
      <c r="BE261" s="34">
        <v>-5857</v>
      </c>
      <c r="BF261" s="34">
        <v>-6164</v>
      </c>
      <c r="BG261" s="34">
        <v>-6471</v>
      </c>
      <c r="BH261" s="34">
        <v>-6778</v>
      </c>
      <c r="BI261" s="34">
        <v>-7085</v>
      </c>
      <c r="BJ261" s="34">
        <v>-7392</v>
      </c>
      <c r="BK261" s="34">
        <v>-7699</v>
      </c>
      <c r="BL261" s="34">
        <v>-8006</v>
      </c>
      <c r="BM261" s="34">
        <f t="shared" si="80"/>
        <v>-75810</v>
      </c>
      <c r="BN261" s="34">
        <f t="shared" si="81"/>
        <v>-2300</v>
      </c>
      <c r="BO261" s="34">
        <f t="shared" si="69"/>
        <v>-3000</v>
      </c>
      <c r="BP261" s="34">
        <f t="shared" si="70"/>
        <v>-3700</v>
      </c>
      <c r="BQ261" s="34">
        <f t="shared" si="71"/>
        <v>-4500</v>
      </c>
      <c r="BR261" s="34">
        <f t="shared" si="72"/>
        <v>-5200</v>
      </c>
      <c r="BS261" s="34">
        <f t="shared" si="73"/>
        <v>-5900</v>
      </c>
      <c r="BT261" s="34">
        <f t="shared" si="74"/>
        <v>-6700</v>
      </c>
      <c r="BU261" s="34">
        <f t="shared" si="75"/>
        <v>-7400</v>
      </c>
      <c r="BV261" s="34">
        <f t="shared" si="76"/>
        <v>-8200</v>
      </c>
      <c r="BW261" s="34">
        <f t="shared" si="77"/>
        <v>-8900</v>
      </c>
      <c r="BX261" s="34">
        <f t="shared" si="78"/>
        <v>-9600</v>
      </c>
      <c r="BY261" s="34">
        <f t="shared" si="79"/>
        <v>-10400</v>
      </c>
    </row>
    <row r="262" spans="1:77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  <c r="BA262" s="34">
        <v>4656.5</v>
      </c>
      <c r="BB262" s="34">
        <v>4561.2</v>
      </c>
      <c r="BC262" s="34">
        <v>4465.8999999999996</v>
      </c>
      <c r="BD262" s="34">
        <v>4370.6000000000004</v>
      </c>
      <c r="BE262" s="34">
        <v>4275.3</v>
      </c>
      <c r="BF262" s="34">
        <v>4180</v>
      </c>
      <c r="BG262" s="34">
        <v>4084.7</v>
      </c>
      <c r="BH262" s="34">
        <v>3989.4</v>
      </c>
      <c r="BI262" s="34">
        <v>3894.1</v>
      </c>
      <c r="BJ262" s="34">
        <v>3798.8</v>
      </c>
      <c r="BK262" s="34">
        <v>3703.5</v>
      </c>
      <c r="BL262" s="34">
        <v>3608.2</v>
      </c>
      <c r="BM262" s="34">
        <f t="shared" si="80"/>
        <v>49588.2</v>
      </c>
      <c r="BN262" s="34">
        <f t="shared" si="81"/>
        <v>4500</v>
      </c>
      <c r="BO262" s="34">
        <f t="shared" si="69"/>
        <v>4500</v>
      </c>
      <c r="BP262" s="34">
        <f t="shared" si="70"/>
        <v>4400</v>
      </c>
      <c r="BQ262" s="34">
        <f t="shared" si="71"/>
        <v>4300</v>
      </c>
      <c r="BR262" s="34">
        <f t="shared" si="72"/>
        <v>4200</v>
      </c>
      <c r="BS262" s="34">
        <f t="shared" si="73"/>
        <v>4200</v>
      </c>
      <c r="BT262" s="34">
        <f t="shared" si="74"/>
        <v>4100</v>
      </c>
      <c r="BU262" s="34">
        <f t="shared" si="75"/>
        <v>4000</v>
      </c>
      <c r="BV262" s="34">
        <f t="shared" si="76"/>
        <v>3900</v>
      </c>
      <c r="BW262" s="34">
        <f t="shared" si="77"/>
        <v>3900</v>
      </c>
      <c r="BX262" s="34">
        <f t="shared" si="78"/>
        <v>3800</v>
      </c>
      <c r="BY262" s="34">
        <f t="shared" si="79"/>
        <v>3700</v>
      </c>
    </row>
    <row r="263" spans="1:77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  <c r="BA263" s="34">
        <v>12161.5</v>
      </c>
      <c r="BB263" s="34">
        <v>12273.9</v>
      </c>
      <c r="BC263" s="34">
        <v>12386.3</v>
      </c>
      <c r="BD263" s="34">
        <v>12498.7</v>
      </c>
      <c r="BE263" s="34">
        <v>12611.1</v>
      </c>
      <c r="BF263" s="34">
        <v>12723.5</v>
      </c>
      <c r="BG263" s="34">
        <v>12835.9</v>
      </c>
      <c r="BH263" s="34">
        <v>12948.3</v>
      </c>
      <c r="BI263" s="34">
        <v>13060.7</v>
      </c>
      <c r="BJ263" s="34">
        <v>13173.1</v>
      </c>
      <c r="BK263" s="34">
        <v>13285.5</v>
      </c>
      <c r="BL263" s="34">
        <v>13397.9</v>
      </c>
      <c r="BM263" s="34">
        <f t="shared" si="80"/>
        <v>153356.4</v>
      </c>
      <c r="BN263" s="34">
        <f t="shared" si="81"/>
        <v>12100</v>
      </c>
      <c r="BO263" s="34">
        <f t="shared" si="69"/>
        <v>12200</v>
      </c>
      <c r="BP263" s="34">
        <f t="shared" si="70"/>
        <v>12300</v>
      </c>
      <c r="BQ263" s="34">
        <f t="shared" si="71"/>
        <v>12500</v>
      </c>
      <c r="BR263" s="34">
        <f t="shared" si="72"/>
        <v>12600</v>
      </c>
      <c r="BS263" s="34">
        <f t="shared" si="73"/>
        <v>12700</v>
      </c>
      <c r="BT263" s="34">
        <f t="shared" si="74"/>
        <v>12800</v>
      </c>
      <c r="BU263" s="34">
        <f t="shared" si="75"/>
        <v>13000</v>
      </c>
      <c r="BV263" s="34">
        <f t="shared" si="76"/>
        <v>13100</v>
      </c>
      <c r="BW263" s="34">
        <f t="shared" si="77"/>
        <v>13200</v>
      </c>
      <c r="BX263" s="34">
        <f t="shared" si="78"/>
        <v>13300</v>
      </c>
      <c r="BY263" s="34">
        <f t="shared" si="79"/>
        <v>13500</v>
      </c>
    </row>
    <row r="264" spans="1:77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  <c r="BA264" s="34">
        <v>5411</v>
      </c>
      <c r="BB264" s="34">
        <v>5387</v>
      </c>
      <c r="BC264" s="34">
        <v>5363</v>
      </c>
      <c r="BD264" s="34">
        <v>5339</v>
      </c>
      <c r="BE264" s="34">
        <v>5315</v>
      </c>
      <c r="BF264" s="34">
        <v>5291</v>
      </c>
      <c r="BG264" s="34">
        <v>5267</v>
      </c>
      <c r="BH264" s="34">
        <v>5243</v>
      </c>
      <c r="BI264" s="34">
        <v>5219</v>
      </c>
      <c r="BJ264" s="34">
        <v>5195</v>
      </c>
      <c r="BK264" s="34">
        <v>5171</v>
      </c>
      <c r="BL264" s="34">
        <v>5147</v>
      </c>
      <c r="BM264" s="34">
        <f t="shared" si="80"/>
        <v>63348</v>
      </c>
      <c r="BN264" s="34">
        <f t="shared" si="81"/>
        <v>5400</v>
      </c>
      <c r="BO264" s="34">
        <f t="shared" si="69"/>
        <v>5400</v>
      </c>
      <c r="BP264" s="34">
        <f t="shared" si="70"/>
        <v>5400</v>
      </c>
      <c r="BQ264" s="34">
        <f t="shared" si="71"/>
        <v>5300</v>
      </c>
      <c r="BR264" s="34">
        <f t="shared" si="72"/>
        <v>5300</v>
      </c>
      <c r="BS264" s="34">
        <f t="shared" si="73"/>
        <v>5300</v>
      </c>
      <c r="BT264" s="34">
        <f t="shared" si="74"/>
        <v>5300</v>
      </c>
      <c r="BU264" s="34">
        <f t="shared" si="75"/>
        <v>5200</v>
      </c>
      <c r="BV264" s="34">
        <f t="shared" si="76"/>
        <v>5200</v>
      </c>
      <c r="BW264" s="34">
        <f t="shared" si="77"/>
        <v>5200</v>
      </c>
      <c r="BX264" s="34">
        <f t="shared" si="78"/>
        <v>5200</v>
      </c>
      <c r="BY264" s="34">
        <f t="shared" si="79"/>
        <v>5200</v>
      </c>
    </row>
    <row r="265" spans="1:77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  <c r="BA265" s="34">
        <v>10517</v>
      </c>
      <c r="BB265" s="34">
        <v>10551</v>
      </c>
      <c r="BC265" s="34">
        <v>10585</v>
      </c>
      <c r="BD265" s="34">
        <v>10619</v>
      </c>
      <c r="BE265" s="34">
        <v>10653</v>
      </c>
      <c r="BF265" s="34">
        <v>10687</v>
      </c>
      <c r="BG265" s="34">
        <v>10721</v>
      </c>
      <c r="BH265" s="34">
        <v>10755</v>
      </c>
      <c r="BI265" s="34">
        <v>10789</v>
      </c>
      <c r="BJ265" s="34">
        <v>10823</v>
      </c>
      <c r="BK265" s="34">
        <v>10857</v>
      </c>
      <c r="BL265" s="34">
        <v>10891</v>
      </c>
      <c r="BM265" s="34">
        <f t="shared" si="80"/>
        <v>128448</v>
      </c>
      <c r="BN265" s="34">
        <f t="shared" si="81"/>
        <v>10500</v>
      </c>
      <c r="BO265" s="34">
        <f t="shared" si="69"/>
        <v>10500</v>
      </c>
      <c r="BP265" s="34">
        <f t="shared" si="70"/>
        <v>10600</v>
      </c>
      <c r="BQ265" s="34">
        <f t="shared" si="71"/>
        <v>10600</v>
      </c>
      <c r="BR265" s="34">
        <f t="shared" si="72"/>
        <v>10700</v>
      </c>
      <c r="BS265" s="34">
        <f t="shared" si="73"/>
        <v>10700</v>
      </c>
      <c r="BT265" s="34">
        <f t="shared" si="74"/>
        <v>10700</v>
      </c>
      <c r="BU265" s="34">
        <f t="shared" si="75"/>
        <v>10800</v>
      </c>
      <c r="BV265" s="34">
        <f t="shared" si="76"/>
        <v>10800</v>
      </c>
      <c r="BW265" s="34">
        <f t="shared" si="77"/>
        <v>10800</v>
      </c>
      <c r="BX265" s="34">
        <f t="shared" si="78"/>
        <v>10900</v>
      </c>
      <c r="BY265" s="34">
        <f t="shared" si="79"/>
        <v>10900</v>
      </c>
    </row>
    <row r="266" spans="1:77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  <c r="BA266" s="34">
        <v>18784</v>
      </c>
      <c r="BB266" s="34">
        <v>19001</v>
      </c>
      <c r="BC266" s="34">
        <v>19218</v>
      </c>
      <c r="BD266" s="34">
        <v>19435</v>
      </c>
      <c r="BE266" s="34">
        <v>19652</v>
      </c>
      <c r="BF266" s="34">
        <v>19869</v>
      </c>
      <c r="BG266" s="34">
        <v>20086</v>
      </c>
      <c r="BH266" s="34">
        <v>20303</v>
      </c>
      <c r="BI266" s="34">
        <v>20520</v>
      </c>
      <c r="BJ266" s="34">
        <v>20737</v>
      </c>
      <c r="BK266" s="34">
        <v>20954</v>
      </c>
      <c r="BL266" s="34">
        <v>21171</v>
      </c>
      <c r="BM266" s="34">
        <f t="shared" si="80"/>
        <v>239730</v>
      </c>
      <c r="BN266" s="34">
        <f t="shared" si="81"/>
        <v>18600</v>
      </c>
      <c r="BO266" s="34">
        <f t="shared" si="69"/>
        <v>18900</v>
      </c>
      <c r="BP266" s="34">
        <f t="shared" si="70"/>
        <v>19100</v>
      </c>
      <c r="BQ266" s="34">
        <f t="shared" si="71"/>
        <v>19400</v>
      </c>
      <c r="BR266" s="34">
        <f t="shared" si="72"/>
        <v>19600</v>
      </c>
      <c r="BS266" s="34">
        <f t="shared" si="73"/>
        <v>19900</v>
      </c>
      <c r="BT266" s="34">
        <f t="shared" si="74"/>
        <v>20100</v>
      </c>
      <c r="BU266" s="34">
        <f t="shared" si="75"/>
        <v>20400</v>
      </c>
      <c r="BV266" s="34">
        <f t="shared" si="76"/>
        <v>20600</v>
      </c>
      <c r="BW266" s="34">
        <f t="shared" si="77"/>
        <v>20900</v>
      </c>
      <c r="BX266" s="34">
        <f t="shared" si="78"/>
        <v>21100</v>
      </c>
      <c r="BY266" s="34">
        <f t="shared" si="79"/>
        <v>21400</v>
      </c>
    </row>
    <row r="267" spans="1:77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  <c r="BA267" s="34">
        <v>19987</v>
      </c>
      <c r="BB267" s="34">
        <v>20105.3</v>
      </c>
      <c r="BC267" s="34">
        <v>20223.599999999999</v>
      </c>
      <c r="BD267" s="34">
        <v>20341.900000000001</v>
      </c>
      <c r="BE267" s="34">
        <v>20460.2</v>
      </c>
      <c r="BF267" s="34">
        <v>20578.5</v>
      </c>
      <c r="BG267" s="34">
        <v>20696.8</v>
      </c>
      <c r="BH267" s="34">
        <v>20815.099999999999</v>
      </c>
      <c r="BI267" s="34">
        <v>20933.400000000001</v>
      </c>
      <c r="BJ267" s="34">
        <v>21051.7</v>
      </c>
      <c r="BK267" s="34">
        <v>21170</v>
      </c>
      <c r="BL267" s="34">
        <v>21288.3</v>
      </c>
      <c r="BM267" s="34">
        <f t="shared" si="80"/>
        <v>247651.8</v>
      </c>
      <c r="BN267" s="34">
        <f t="shared" si="81"/>
        <v>19900</v>
      </c>
      <c r="BO267" s="34">
        <f t="shared" si="69"/>
        <v>20100</v>
      </c>
      <c r="BP267" s="34">
        <f t="shared" si="70"/>
        <v>20200</v>
      </c>
      <c r="BQ267" s="34">
        <f t="shared" si="71"/>
        <v>20300</v>
      </c>
      <c r="BR267" s="34">
        <f t="shared" si="72"/>
        <v>20400</v>
      </c>
      <c r="BS267" s="34">
        <f t="shared" si="73"/>
        <v>20600</v>
      </c>
      <c r="BT267" s="34">
        <f t="shared" si="74"/>
        <v>20700</v>
      </c>
      <c r="BU267" s="34">
        <f t="shared" si="75"/>
        <v>20800</v>
      </c>
      <c r="BV267" s="34">
        <f t="shared" si="76"/>
        <v>21000</v>
      </c>
      <c r="BW267" s="34">
        <f t="shared" si="77"/>
        <v>21100</v>
      </c>
      <c r="BX267" s="34">
        <f t="shared" si="78"/>
        <v>21200</v>
      </c>
      <c r="BY267" s="34">
        <f t="shared" si="79"/>
        <v>21300</v>
      </c>
    </row>
    <row r="268" spans="1:77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  <c r="BA268" s="34">
        <v>7201</v>
      </c>
      <c r="BB268" s="34">
        <v>7210</v>
      </c>
      <c r="BC268" s="34">
        <v>7219</v>
      </c>
      <c r="BD268" s="34">
        <v>7228</v>
      </c>
      <c r="BE268" s="34">
        <v>7237</v>
      </c>
      <c r="BF268" s="34">
        <v>7246</v>
      </c>
      <c r="BG268" s="34">
        <v>7255</v>
      </c>
      <c r="BH268" s="34">
        <v>7264</v>
      </c>
      <c r="BI268" s="34">
        <v>7273</v>
      </c>
      <c r="BJ268" s="34">
        <v>7282</v>
      </c>
      <c r="BK268" s="34">
        <v>7291</v>
      </c>
      <c r="BL268" s="34">
        <v>7300</v>
      </c>
      <c r="BM268" s="34">
        <f t="shared" si="80"/>
        <v>87006</v>
      </c>
      <c r="BN268" s="34">
        <f t="shared" si="81"/>
        <v>7200</v>
      </c>
      <c r="BO268" s="34">
        <f t="shared" si="69"/>
        <v>7200</v>
      </c>
      <c r="BP268" s="34">
        <f t="shared" si="70"/>
        <v>7200</v>
      </c>
      <c r="BQ268" s="34">
        <f t="shared" si="71"/>
        <v>7200</v>
      </c>
      <c r="BR268" s="34">
        <f t="shared" si="72"/>
        <v>7200</v>
      </c>
      <c r="BS268" s="34">
        <f t="shared" si="73"/>
        <v>7200</v>
      </c>
      <c r="BT268" s="34">
        <f t="shared" si="74"/>
        <v>7300</v>
      </c>
      <c r="BU268" s="34">
        <f t="shared" si="75"/>
        <v>7300</v>
      </c>
      <c r="BV268" s="34">
        <f t="shared" si="76"/>
        <v>7300</v>
      </c>
      <c r="BW268" s="34">
        <f t="shared" si="77"/>
        <v>7300</v>
      </c>
      <c r="BX268" s="34">
        <f t="shared" si="78"/>
        <v>7300</v>
      </c>
      <c r="BY268" s="34">
        <f t="shared" si="79"/>
        <v>7300</v>
      </c>
    </row>
    <row r="269" spans="1:77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  <c r="BA269" s="34">
        <v>5165.5</v>
      </c>
      <c r="BB269" s="34">
        <v>5284.9</v>
      </c>
      <c r="BC269" s="34">
        <v>5404.3</v>
      </c>
      <c r="BD269" s="34">
        <v>5523.7</v>
      </c>
      <c r="BE269" s="34">
        <v>5643.1</v>
      </c>
      <c r="BF269" s="34">
        <v>5762.5</v>
      </c>
      <c r="BG269" s="34">
        <v>5881.9</v>
      </c>
      <c r="BH269" s="34">
        <v>6001.3</v>
      </c>
      <c r="BI269" s="34">
        <v>6120.7</v>
      </c>
      <c r="BJ269" s="34">
        <v>6240.1</v>
      </c>
      <c r="BK269" s="34">
        <v>6359.5</v>
      </c>
      <c r="BL269" s="34">
        <v>6478.9</v>
      </c>
      <c r="BM269" s="34">
        <f t="shared" si="80"/>
        <v>69866.399999999994</v>
      </c>
      <c r="BN269" s="34">
        <f t="shared" si="81"/>
        <v>5000</v>
      </c>
      <c r="BO269" s="34">
        <f t="shared" si="69"/>
        <v>5100</v>
      </c>
      <c r="BP269" s="34">
        <f t="shared" si="70"/>
        <v>5300</v>
      </c>
      <c r="BQ269" s="34">
        <f t="shared" si="71"/>
        <v>5400</v>
      </c>
      <c r="BR269" s="34">
        <f t="shared" si="72"/>
        <v>5600</v>
      </c>
      <c r="BS269" s="34">
        <f t="shared" si="73"/>
        <v>5700</v>
      </c>
      <c r="BT269" s="34">
        <f t="shared" si="74"/>
        <v>5900</v>
      </c>
      <c r="BU269" s="34">
        <f t="shared" si="75"/>
        <v>6100</v>
      </c>
      <c r="BV269" s="34">
        <f t="shared" si="76"/>
        <v>6200</v>
      </c>
      <c r="BW269" s="34">
        <f t="shared" si="77"/>
        <v>6400</v>
      </c>
      <c r="BX269" s="34">
        <f t="shared" si="78"/>
        <v>6500</v>
      </c>
      <c r="BY269" s="34">
        <f t="shared" si="79"/>
        <v>6700</v>
      </c>
    </row>
    <row r="270" spans="1:77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  <c r="BA270" s="34">
        <v>16510</v>
      </c>
      <c r="BB270" s="34">
        <v>16627.3</v>
      </c>
      <c r="BC270" s="34">
        <v>16744.599999999999</v>
      </c>
      <c r="BD270" s="34">
        <v>16861.900000000001</v>
      </c>
      <c r="BE270" s="34">
        <v>16979.2</v>
      </c>
      <c r="BF270" s="34">
        <v>17096.5</v>
      </c>
      <c r="BG270" s="34">
        <v>17213.8</v>
      </c>
      <c r="BH270" s="34">
        <v>17331.099999999999</v>
      </c>
      <c r="BI270" s="34">
        <v>17448.400000000001</v>
      </c>
      <c r="BJ270" s="34">
        <v>17565.7</v>
      </c>
      <c r="BK270" s="34">
        <v>17683</v>
      </c>
      <c r="BL270" s="34">
        <v>17800.3</v>
      </c>
      <c r="BM270" s="34">
        <f t="shared" si="80"/>
        <v>205861.8</v>
      </c>
      <c r="BN270" s="34">
        <f t="shared" si="81"/>
        <v>16500</v>
      </c>
      <c r="BO270" s="34">
        <f t="shared" si="69"/>
        <v>16600</v>
      </c>
      <c r="BP270" s="34">
        <f t="shared" si="70"/>
        <v>16700</v>
      </c>
      <c r="BQ270" s="34">
        <f t="shared" si="71"/>
        <v>16800</v>
      </c>
      <c r="BR270" s="34">
        <f t="shared" si="72"/>
        <v>17000</v>
      </c>
      <c r="BS270" s="34">
        <f t="shared" si="73"/>
        <v>17100</v>
      </c>
      <c r="BT270" s="34">
        <f t="shared" si="74"/>
        <v>17200</v>
      </c>
      <c r="BU270" s="34">
        <f t="shared" si="75"/>
        <v>17300</v>
      </c>
      <c r="BV270" s="34">
        <f t="shared" si="76"/>
        <v>17500</v>
      </c>
      <c r="BW270" s="34">
        <f t="shared" si="77"/>
        <v>17600</v>
      </c>
      <c r="BX270" s="34">
        <f t="shared" si="78"/>
        <v>17700</v>
      </c>
      <c r="BY270" s="34">
        <f t="shared" si="79"/>
        <v>17900</v>
      </c>
    </row>
    <row r="271" spans="1:77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  <c r="BA271" s="34">
        <v>13972.5</v>
      </c>
      <c r="BB271" s="34">
        <v>14172.9</v>
      </c>
      <c r="BC271" s="34">
        <v>14373.3</v>
      </c>
      <c r="BD271" s="34">
        <v>14573.7</v>
      </c>
      <c r="BE271" s="34">
        <v>14774.1</v>
      </c>
      <c r="BF271" s="34">
        <v>14974.5</v>
      </c>
      <c r="BG271" s="34">
        <v>15174.9</v>
      </c>
      <c r="BH271" s="34">
        <v>15375.3</v>
      </c>
      <c r="BI271" s="34">
        <v>15575.7</v>
      </c>
      <c r="BJ271" s="34">
        <v>15776.1</v>
      </c>
      <c r="BK271" s="34">
        <v>15976.5</v>
      </c>
      <c r="BL271" s="34">
        <v>16176.9</v>
      </c>
      <c r="BM271" s="34">
        <f t="shared" si="80"/>
        <v>180896.4</v>
      </c>
      <c r="BN271" s="34">
        <f t="shared" si="81"/>
        <v>13800</v>
      </c>
      <c r="BO271" s="34">
        <f t="shared" si="69"/>
        <v>14000</v>
      </c>
      <c r="BP271" s="34">
        <f t="shared" si="70"/>
        <v>14200</v>
      </c>
      <c r="BQ271" s="34">
        <f t="shared" si="71"/>
        <v>14500</v>
      </c>
      <c r="BR271" s="34">
        <f t="shared" si="72"/>
        <v>14700</v>
      </c>
      <c r="BS271" s="34">
        <f t="shared" si="73"/>
        <v>15000</v>
      </c>
      <c r="BT271" s="34">
        <f t="shared" si="74"/>
        <v>15200</v>
      </c>
      <c r="BU271" s="34">
        <f t="shared" si="75"/>
        <v>15400</v>
      </c>
      <c r="BV271" s="34">
        <f t="shared" si="76"/>
        <v>15700</v>
      </c>
      <c r="BW271" s="34">
        <f t="shared" si="77"/>
        <v>15900</v>
      </c>
      <c r="BX271" s="34">
        <f t="shared" si="78"/>
        <v>16100</v>
      </c>
      <c r="BY271" s="34">
        <f t="shared" si="79"/>
        <v>16400</v>
      </c>
    </row>
    <row r="272" spans="1:77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  <c r="BA272" s="34">
        <v>20898</v>
      </c>
      <c r="BB272" s="34">
        <v>21185.7</v>
      </c>
      <c r="BC272" s="34">
        <v>21473.4</v>
      </c>
      <c r="BD272" s="34">
        <v>21761.1</v>
      </c>
      <c r="BE272" s="34">
        <v>22048.799999999999</v>
      </c>
      <c r="BF272" s="34">
        <v>22336.5</v>
      </c>
      <c r="BG272" s="34">
        <v>22624.2</v>
      </c>
      <c r="BH272" s="34">
        <v>22911.9</v>
      </c>
      <c r="BI272" s="34">
        <v>23199.599999999999</v>
      </c>
      <c r="BJ272" s="34">
        <v>23487.3</v>
      </c>
      <c r="BK272" s="34">
        <v>23775</v>
      </c>
      <c r="BL272" s="34">
        <v>24062.7</v>
      </c>
      <c r="BM272" s="34">
        <f t="shared" si="80"/>
        <v>269764.2</v>
      </c>
      <c r="BN272" s="34">
        <f t="shared" si="81"/>
        <v>20600</v>
      </c>
      <c r="BO272" s="34">
        <f t="shared" si="69"/>
        <v>21000</v>
      </c>
      <c r="BP272" s="34">
        <f t="shared" si="70"/>
        <v>21300</v>
      </c>
      <c r="BQ272" s="34">
        <f t="shared" si="71"/>
        <v>21600</v>
      </c>
      <c r="BR272" s="34">
        <f t="shared" si="72"/>
        <v>22000</v>
      </c>
      <c r="BS272" s="34">
        <f t="shared" si="73"/>
        <v>22300</v>
      </c>
      <c r="BT272" s="34">
        <f t="shared" si="74"/>
        <v>22700</v>
      </c>
      <c r="BU272" s="34">
        <f t="shared" si="75"/>
        <v>23000</v>
      </c>
      <c r="BV272" s="34">
        <f t="shared" si="76"/>
        <v>23300</v>
      </c>
      <c r="BW272" s="34">
        <f t="shared" si="77"/>
        <v>23700</v>
      </c>
      <c r="BX272" s="34">
        <f t="shared" si="78"/>
        <v>24000</v>
      </c>
      <c r="BY272" s="34">
        <f t="shared" si="79"/>
        <v>24300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  <c r="BA273" s="34">
        <v>16441</v>
      </c>
      <c r="BB273" s="34">
        <v>16631</v>
      </c>
      <c r="BC273" s="34">
        <v>16821</v>
      </c>
      <c r="BD273" s="34">
        <v>17011</v>
      </c>
      <c r="BE273" s="34">
        <v>17201</v>
      </c>
      <c r="BF273" s="34">
        <v>17391</v>
      </c>
      <c r="BG273" s="34">
        <v>17581</v>
      </c>
      <c r="BH273" s="34">
        <v>17771</v>
      </c>
      <c r="BI273" s="34">
        <v>17961</v>
      </c>
      <c r="BJ273" s="34">
        <v>18151</v>
      </c>
      <c r="BK273" s="34">
        <v>18341</v>
      </c>
      <c r="BL273" s="34">
        <v>18531</v>
      </c>
      <c r="BM273" s="34">
        <f t="shared" si="80"/>
        <v>209832</v>
      </c>
      <c r="BN273" s="34">
        <f t="shared" si="81"/>
        <v>16300</v>
      </c>
      <c r="BO273" s="34">
        <f t="shared" si="69"/>
        <v>16500</v>
      </c>
      <c r="BP273" s="34">
        <f t="shared" si="70"/>
        <v>16700</v>
      </c>
      <c r="BQ273" s="34">
        <f t="shared" si="71"/>
        <v>16900</v>
      </c>
      <c r="BR273" s="34">
        <f t="shared" si="72"/>
        <v>17200</v>
      </c>
      <c r="BS273" s="34">
        <f t="shared" si="73"/>
        <v>17400</v>
      </c>
      <c r="BT273" s="34">
        <f t="shared" si="74"/>
        <v>17600</v>
      </c>
      <c r="BU273" s="34">
        <f t="shared" si="75"/>
        <v>17800</v>
      </c>
      <c r="BV273" s="34">
        <f t="shared" si="76"/>
        <v>18000</v>
      </c>
      <c r="BW273" s="34">
        <f t="shared" si="77"/>
        <v>18200</v>
      </c>
      <c r="BX273" s="34">
        <f t="shared" si="78"/>
        <v>18500</v>
      </c>
      <c r="BY273" s="34">
        <f t="shared" si="79"/>
        <v>18700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  <c r="BA274" s="34">
        <v>12703</v>
      </c>
      <c r="BB274" s="34">
        <v>12907</v>
      </c>
      <c r="BC274" s="34">
        <v>13111</v>
      </c>
      <c r="BD274" s="34">
        <v>13315</v>
      </c>
      <c r="BE274" s="34">
        <v>13519</v>
      </c>
      <c r="BF274" s="34">
        <v>13723</v>
      </c>
      <c r="BG274" s="34">
        <v>13927</v>
      </c>
      <c r="BH274" s="34">
        <v>14131</v>
      </c>
      <c r="BI274" s="34">
        <v>14335</v>
      </c>
      <c r="BJ274" s="34">
        <v>14539</v>
      </c>
      <c r="BK274" s="34">
        <v>14743</v>
      </c>
      <c r="BL274" s="34">
        <v>14947</v>
      </c>
      <c r="BM274" s="34">
        <f t="shared" si="80"/>
        <v>165900</v>
      </c>
      <c r="BN274" s="34">
        <f t="shared" si="81"/>
        <v>12500</v>
      </c>
      <c r="BO274" s="34">
        <f t="shared" ref="BO274:BO280" si="82">ROUND($BM274/SUM($AO274:$AZ274)*AP274,-2)</f>
        <v>12700</v>
      </c>
      <c r="BP274" s="34">
        <f t="shared" ref="BP274:BP280" si="83">ROUND($BM274/SUM($AO274:$AZ274)*AQ274,-2)</f>
        <v>13000</v>
      </c>
      <c r="BQ274" s="34">
        <f t="shared" ref="BQ274:BQ280" si="84">ROUND($BM274/SUM($AO274:$AZ274)*AR274,-2)</f>
        <v>13200</v>
      </c>
      <c r="BR274" s="34">
        <f t="shared" ref="BR274:BR280" si="85">ROUND($BM274/SUM($AO274:$AZ274)*AS274,-2)</f>
        <v>13500</v>
      </c>
      <c r="BS274" s="34">
        <f t="shared" ref="BS274:BS280" si="86">ROUND($BM274/SUM($AO274:$AZ274)*AT274,-2)</f>
        <v>13700</v>
      </c>
      <c r="BT274" s="34">
        <f t="shared" ref="BT274:BT280" si="87">ROUND($BM274/SUM($AO274:$AZ274)*AU274,-2)</f>
        <v>13900</v>
      </c>
      <c r="BU274" s="34">
        <f t="shared" ref="BU274:BU280" si="88">ROUND($BM274/SUM($AO274:$AZ274)*AV274,-2)</f>
        <v>14200</v>
      </c>
      <c r="BV274" s="34">
        <f t="shared" ref="BV274:BV280" si="89">ROUND($BM274/SUM($AO274:$AZ274)*AW274,-2)</f>
        <v>14400</v>
      </c>
      <c r="BW274" s="34">
        <f t="shared" ref="BW274:BW280" si="90">ROUND($BM274/SUM($AO274:$AZ274)*AX274,-2)</f>
        <v>14700</v>
      </c>
      <c r="BX274" s="34">
        <f t="shared" ref="BX274:BX280" si="91">ROUND($BM274/SUM($AO274:$AZ274)*AY274,-2)</f>
        <v>14900</v>
      </c>
      <c r="BY274" s="34">
        <f t="shared" ref="BY274:BY280" si="92">ROUND($BM274/SUM($AO274:$AZ274)*AZ274,-2)</f>
        <v>15200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  <c r="BA275" s="34">
        <v>6418</v>
      </c>
      <c r="BB275" s="34">
        <v>6375</v>
      </c>
      <c r="BC275" s="34">
        <v>6332</v>
      </c>
      <c r="BD275" s="34">
        <v>6289</v>
      </c>
      <c r="BE275" s="34">
        <v>6246</v>
      </c>
      <c r="BF275" s="34">
        <v>6203</v>
      </c>
      <c r="BG275" s="34">
        <v>6160</v>
      </c>
      <c r="BH275" s="34">
        <v>6117</v>
      </c>
      <c r="BI275" s="34">
        <v>6074</v>
      </c>
      <c r="BJ275" s="34">
        <v>6031</v>
      </c>
      <c r="BK275" s="34">
        <v>5988</v>
      </c>
      <c r="BL275" s="34">
        <v>5945</v>
      </c>
      <c r="BM275" s="34">
        <f t="shared" si="80"/>
        <v>74178</v>
      </c>
      <c r="BN275" s="34">
        <f t="shared" si="81"/>
        <v>6400</v>
      </c>
      <c r="BO275" s="34">
        <f t="shared" si="82"/>
        <v>6400</v>
      </c>
      <c r="BP275" s="34">
        <f t="shared" si="83"/>
        <v>6300</v>
      </c>
      <c r="BQ275" s="34">
        <f t="shared" si="84"/>
        <v>6300</v>
      </c>
      <c r="BR275" s="34">
        <f t="shared" si="85"/>
        <v>6200</v>
      </c>
      <c r="BS275" s="34">
        <f t="shared" si="86"/>
        <v>6200</v>
      </c>
      <c r="BT275" s="34">
        <f t="shared" si="87"/>
        <v>6200</v>
      </c>
      <c r="BU275" s="34">
        <f t="shared" si="88"/>
        <v>6100</v>
      </c>
      <c r="BV275" s="34">
        <f t="shared" si="89"/>
        <v>6100</v>
      </c>
      <c r="BW275" s="34">
        <f t="shared" si="90"/>
        <v>6000</v>
      </c>
      <c r="BX275" s="34">
        <f t="shared" si="91"/>
        <v>6000</v>
      </c>
      <c r="BY275" s="34">
        <f t="shared" si="92"/>
        <v>6000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  <c r="BA276" s="34">
        <v>1632</v>
      </c>
      <c r="BB276" s="34">
        <v>1626.3</v>
      </c>
      <c r="BC276" s="34">
        <v>1620.6</v>
      </c>
      <c r="BD276" s="34">
        <v>1614.9</v>
      </c>
      <c r="BE276" s="34">
        <v>1609.2</v>
      </c>
      <c r="BF276" s="34">
        <v>1603.5</v>
      </c>
      <c r="BG276" s="34">
        <v>1597.8</v>
      </c>
      <c r="BH276" s="34">
        <v>1592.1</v>
      </c>
      <c r="BI276" s="34">
        <v>1586.4</v>
      </c>
      <c r="BJ276" s="34">
        <v>1580.7</v>
      </c>
      <c r="BK276" s="34">
        <v>1575</v>
      </c>
      <c r="BL276" s="34">
        <v>1569.3</v>
      </c>
      <c r="BM276" s="34">
        <f t="shared" si="80"/>
        <v>19207.8</v>
      </c>
      <c r="BN276" s="34">
        <f t="shared" si="81"/>
        <v>1600</v>
      </c>
      <c r="BO276" s="34">
        <f t="shared" si="82"/>
        <v>1600</v>
      </c>
      <c r="BP276" s="34">
        <f t="shared" si="83"/>
        <v>1600</v>
      </c>
      <c r="BQ276" s="34">
        <f t="shared" si="84"/>
        <v>1600</v>
      </c>
      <c r="BR276" s="34">
        <f t="shared" si="85"/>
        <v>1600</v>
      </c>
      <c r="BS276" s="34">
        <f t="shared" si="86"/>
        <v>1600</v>
      </c>
      <c r="BT276" s="34">
        <f t="shared" si="87"/>
        <v>1600</v>
      </c>
      <c r="BU276" s="34">
        <f t="shared" si="88"/>
        <v>1600</v>
      </c>
      <c r="BV276" s="34">
        <f t="shared" si="89"/>
        <v>1600</v>
      </c>
      <c r="BW276" s="34">
        <f t="shared" si="90"/>
        <v>1600</v>
      </c>
      <c r="BX276" s="34">
        <f t="shared" si="91"/>
        <v>1600</v>
      </c>
      <c r="BY276" s="34">
        <f t="shared" si="92"/>
        <v>1600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  <c r="BA277" s="34">
        <v>-425</v>
      </c>
      <c r="BB277" s="34">
        <v>-465</v>
      </c>
      <c r="BC277" s="34">
        <v>-505</v>
      </c>
      <c r="BD277" s="34">
        <v>-545</v>
      </c>
      <c r="BE277" s="34">
        <v>-585</v>
      </c>
      <c r="BF277" s="34">
        <v>-625</v>
      </c>
      <c r="BG277" s="34">
        <v>-665</v>
      </c>
      <c r="BH277" s="34">
        <v>-705</v>
      </c>
      <c r="BI277" s="34">
        <v>-745</v>
      </c>
      <c r="BJ277" s="34">
        <v>-785</v>
      </c>
      <c r="BK277" s="34">
        <v>-825</v>
      </c>
      <c r="BL277" s="34">
        <v>-865</v>
      </c>
      <c r="BM277" s="34">
        <f t="shared" si="80"/>
        <v>-7740</v>
      </c>
      <c r="BN277" s="34">
        <f t="shared" si="81"/>
        <v>200</v>
      </c>
      <c r="BO277" s="34">
        <f t="shared" si="82"/>
        <v>100</v>
      </c>
      <c r="BP277" s="34">
        <f t="shared" si="83"/>
        <v>-100</v>
      </c>
      <c r="BQ277" s="34">
        <f t="shared" si="84"/>
        <v>-300</v>
      </c>
      <c r="BR277" s="34">
        <f t="shared" si="85"/>
        <v>-400</v>
      </c>
      <c r="BS277" s="34">
        <f t="shared" si="86"/>
        <v>-600</v>
      </c>
      <c r="BT277" s="34">
        <f t="shared" si="87"/>
        <v>-700</v>
      </c>
      <c r="BU277" s="34">
        <f t="shared" si="88"/>
        <v>-900</v>
      </c>
      <c r="BV277" s="34">
        <f t="shared" si="89"/>
        <v>-1000</v>
      </c>
      <c r="BW277" s="34">
        <f t="shared" si="90"/>
        <v>-1200</v>
      </c>
      <c r="BX277" s="34">
        <f t="shared" si="91"/>
        <v>-1300</v>
      </c>
      <c r="BY277" s="34">
        <f t="shared" si="92"/>
        <v>-1500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  <c r="BA278" s="39">
        <v>4756</v>
      </c>
      <c r="BB278" s="39">
        <v>4579</v>
      </c>
      <c r="BC278" s="39">
        <v>4402</v>
      </c>
      <c r="BD278" s="39">
        <v>4225</v>
      </c>
      <c r="BE278" s="39">
        <v>4048</v>
      </c>
      <c r="BF278" s="39">
        <v>3871</v>
      </c>
      <c r="BG278" s="39">
        <v>3694</v>
      </c>
      <c r="BH278" s="39">
        <v>3517</v>
      </c>
      <c r="BI278" s="39">
        <v>3340</v>
      </c>
      <c r="BJ278" s="39">
        <v>3163</v>
      </c>
      <c r="BK278" s="39">
        <v>2986</v>
      </c>
      <c r="BL278" s="39">
        <v>2809</v>
      </c>
      <c r="BM278" s="39">
        <f t="shared" si="80"/>
        <v>45390</v>
      </c>
      <c r="BN278" s="39">
        <f t="shared" si="81"/>
        <v>4400</v>
      </c>
      <c r="BO278" s="39">
        <f t="shared" si="82"/>
        <v>4300</v>
      </c>
      <c r="BP278" s="39">
        <f t="shared" si="83"/>
        <v>4200</v>
      </c>
      <c r="BQ278" s="39">
        <f t="shared" si="84"/>
        <v>4100</v>
      </c>
      <c r="BR278" s="39">
        <f t="shared" si="85"/>
        <v>4000</v>
      </c>
      <c r="BS278" s="39">
        <f t="shared" si="86"/>
        <v>3800</v>
      </c>
      <c r="BT278" s="39">
        <f t="shared" si="87"/>
        <v>3700</v>
      </c>
      <c r="BU278" s="39">
        <f t="shared" si="88"/>
        <v>3600</v>
      </c>
      <c r="BV278" s="39">
        <f t="shared" si="89"/>
        <v>3500</v>
      </c>
      <c r="BW278" s="39">
        <f t="shared" si="90"/>
        <v>3400</v>
      </c>
      <c r="BX278" s="39">
        <f t="shared" si="91"/>
        <v>3300</v>
      </c>
      <c r="BY278" s="39">
        <f t="shared" si="92"/>
        <v>3200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BL279" si="93">SUBTOTAL(9,E130:E278)</f>
        <v>1063764</v>
      </c>
      <c r="F279" s="43">
        <f t="shared" si="93"/>
        <v>1060169</v>
      </c>
      <c r="G279" s="43">
        <f t="shared" si="93"/>
        <v>1062204</v>
      </c>
      <c r="H279" s="43">
        <f t="shared" si="93"/>
        <v>1054186</v>
      </c>
      <c r="I279" s="43">
        <f t="shared" si="93"/>
        <v>1056639</v>
      </c>
      <c r="J279" s="43">
        <f t="shared" si="93"/>
        <v>1076577</v>
      </c>
      <c r="K279" s="43">
        <f t="shared" si="93"/>
        <v>1067594</v>
      </c>
      <c r="L279" s="43">
        <f t="shared" si="93"/>
        <v>1074720</v>
      </c>
      <c r="M279" s="43">
        <f t="shared" si="93"/>
        <v>1072938</v>
      </c>
      <c r="N279" s="43">
        <f t="shared" si="93"/>
        <v>1068597</v>
      </c>
      <c r="O279" s="43">
        <f t="shared" si="93"/>
        <v>1089594</v>
      </c>
      <c r="P279" s="43">
        <f t="shared" si="93"/>
        <v>1099327</v>
      </c>
      <c r="Q279" s="43">
        <f t="shared" si="93"/>
        <v>1107453</v>
      </c>
      <c r="R279" s="43">
        <f t="shared" si="93"/>
        <v>1104043</v>
      </c>
      <c r="S279" s="43">
        <f t="shared" si="93"/>
        <v>1124340</v>
      </c>
      <c r="T279" s="43">
        <f t="shared" si="93"/>
        <v>1112611</v>
      </c>
      <c r="U279" s="43">
        <f t="shared" si="93"/>
        <v>1119316</v>
      </c>
      <c r="V279" s="43">
        <f t="shared" si="93"/>
        <v>1119540</v>
      </c>
      <c r="W279" s="43">
        <f t="shared" si="93"/>
        <v>1125144</v>
      </c>
      <c r="X279" s="43">
        <f t="shared" si="93"/>
        <v>1119007</v>
      </c>
      <c r="Y279" s="43">
        <f t="shared" si="93"/>
        <v>1114453</v>
      </c>
      <c r="Z279" s="43">
        <f t="shared" si="93"/>
        <v>1103125</v>
      </c>
      <c r="AA279" s="43">
        <f t="shared" si="93"/>
        <v>1103391</v>
      </c>
      <c r="AB279" s="43">
        <f t="shared" si="93"/>
        <v>1110035</v>
      </c>
      <c r="AC279" s="43">
        <f t="shared" si="93"/>
        <v>1111030</v>
      </c>
      <c r="AD279" s="43">
        <f t="shared" si="93"/>
        <v>1121042</v>
      </c>
      <c r="AE279" s="43">
        <f t="shared" si="93"/>
        <v>1126652</v>
      </c>
      <c r="AF279" s="43">
        <f t="shared" si="93"/>
        <v>1121534</v>
      </c>
      <c r="AG279" s="43">
        <f t="shared" si="93"/>
        <v>1136467</v>
      </c>
      <c r="AH279" s="43">
        <f t="shared" si="93"/>
        <v>1124678</v>
      </c>
      <c r="AI279" s="43">
        <f t="shared" si="93"/>
        <v>1117245</v>
      </c>
      <c r="AJ279" s="43">
        <f t="shared" si="93"/>
        <v>1124259</v>
      </c>
      <c r="AK279" s="43">
        <f t="shared" si="93"/>
        <v>1125207</v>
      </c>
      <c r="AL279" s="43">
        <f t="shared" si="93"/>
        <v>1109234</v>
      </c>
      <c r="AM279" s="43">
        <f t="shared" si="93"/>
        <v>1102059</v>
      </c>
      <c r="AN279" s="43">
        <f t="shared" si="93"/>
        <v>1136862</v>
      </c>
      <c r="AO279" s="43">
        <f t="shared" si="93"/>
        <v>1138617</v>
      </c>
      <c r="AP279" s="43">
        <f t="shared" si="93"/>
        <v>1140380</v>
      </c>
      <c r="AQ279" s="43">
        <f t="shared" si="93"/>
        <v>1142136</v>
      </c>
      <c r="AR279" s="43">
        <f t="shared" si="93"/>
        <v>1143892</v>
      </c>
      <c r="AS279" s="43">
        <f t="shared" si="93"/>
        <v>1145649</v>
      </c>
      <c r="AT279" s="43">
        <f t="shared" si="93"/>
        <v>1147399</v>
      </c>
      <c r="AU279" s="43">
        <f t="shared" si="93"/>
        <v>1149153</v>
      </c>
      <c r="AV279" s="43">
        <f t="shared" si="93"/>
        <v>1150915</v>
      </c>
      <c r="AW279" s="43">
        <f t="shared" si="93"/>
        <v>1152672</v>
      </c>
      <c r="AX279" s="43">
        <f t="shared" si="93"/>
        <v>1154421</v>
      </c>
      <c r="AY279" s="43">
        <f t="shared" si="93"/>
        <v>1156181</v>
      </c>
      <c r="AZ279" s="43">
        <f t="shared" si="93"/>
        <v>1157936</v>
      </c>
      <c r="BA279" s="43">
        <f t="shared" si="93"/>
        <v>1159690.5</v>
      </c>
      <c r="BB279" s="43">
        <f t="shared" si="93"/>
        <v>1161445.6999999997</v>
      </c>
      <c r="BC279" s="43">
        <f t="shared" si="93"/>
        <v>1163200.9000000006</v>
      </c>
      <c r="BD279" s="43">
        <f t="shared" si="93"/>
        <v>1164956.0999999994</v>
      </c>
      <c r="BE279" s="43">
        <f t="shared" si="93"/>
        <v>1166711.3000000003</v>
      </c>
      <c r="BF279" s="43">
        <f t="shared" si="93"/>
        <v>1168466.5</v>
      </c>
      <c r="BG279" s="43">
        <f t="shared" si="93"/>
        <v>1170221.6999999997</v>
      </c>
      <c r="BH279" s="43">
        <f t="shared" si="93"/>
        <v>1171976.9000000004</v>
      </c>
      <c r="BI279" s="43">
        <f t="shared" si="93"/>
        <v>1173732.0999999996</v>
      </c>
      <c r="BJ279" s="43">
        <f t="shared" si="93"/>
        <v>1175487.3000000003</v>
      </c>
      <c r="BK279" s="43">
        <f t="shared" si="93"/>
        <v>1177242.5</v>
      </c>
      <c r="BL279" s="43">
        <f t="shared" si="93"/>
        <v>1178997.6999999997</v>
      </c>
      <c r="BM279" s="56">
        <f t="shared" si="80"/>
        <v>14032129.199999999</v>
      </c>
      <c r="BN279" s="43">
        <f t="shared" si="81"/>
        <v>1159500</v>
      </c>
      <c r="BO279" s="43">
        <f t="shared" si="82"/>
        <v>1161300</v>
      </c>
      <c r="BP279" s="43">
        <f t="shared" si="83"/>
        <v>1163100</v>
      </c>
      <c r="BQ279" s="43">
        <f t="shared" si="84"/>
        <v>1164900</v>
      </c>
      <c r="BR279" s="43">
        <f t="shared" si="85"/>
        <v>1166700</v>
      </c>
      <c r="BS279" s="43">
        <f t="shared" si="86"/>
        <v>1168400</v>
      </c>
      <c r="BT279" s="43">
        <f t="shared" si="87"/>
        <v>1170200</v>
      </c>
      <c r="BU279" s="43">
        <f t="shared" si="88"/>
        <v>1172000</v>
      </c>
      <c r="BV279" s="43">
        <f t="shared" si="89"/>
        <v>1173800</v>
      </c>
      <c r="BW279" s="43">
        <f t="shared" si="90"/>
        <v>1175600</v>
      </c>
      <c r="BX279" s="43">
        <f t="shared" si="91"/>
        <v>1177400</v>
      </c>
      <c r="BY279" s="43">
        <f t="shared" si="92"/>
        <v>1179200</v>
      </c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BL280" si="94">SUBTOTAL(9,E2:E278)</f>
        <v>-44693</v>
      </c>
      <c r="F280" s="43">
        <f t="shared" si="94"/>
        <v>-53349</v>
      </c>
      <c r="G280" s="43">
        <f t="shared" si="94"/>
        <v>-59799</v>
      </c>
      <c r="H280" s="43">
        <f t="shared" si="94"/>
        <v>-71904</v>
      </c>
      <c r="I280" s="43">
        <f t="shared" si="94"/>
        <v>-48950</v>
      </c>
      <c r="J280" s="43">
        <f t="shared" si="94"/>
        <v>-18657</v>
      </c>
      <c r="K280" s="43">
        <f t="shared" si="94"/>
        <v>-13493</v>
      </c>
      <c r="L280" s="43">
        <f t="shared" si="94"/>
        <v>-22606</v>
      </c>
      <c r="M280" s="43">
        <f t="shared" si="94"/>
        <v>-29260</v>
      </c>
      <c r="N280" s="43">
        <f t="shared" si="94"/>
        <v>-58554</v>
      </c>
      <c r="O280" s="43">
        <f t="shared" si="94"/>
        <v>-31391</v>
      </c>
      <c r="P280" s="43">
        <f t="shared" si="94"/>
        <v>-21077</v>
      </c>
      <c r="Q280" s="43">
        <f t="shared" si="94"/>
        <v>-4697</v>
      </c>
      <c r="R280" s="43">
        <f t="shared" si="94"/>
        <v>-19538</v>
      </c>
      <c r="S280" s="43">
        <f t="shared" si="94"/>
        <v>-39010</v>
      </c>
      <c r="T280" s="43">
        <f t="shared" si="94"/>
        <v>-45176</v>
      </c>
      <c r="U280" s="43">
        <f t="shared" si="94"/>
        <v>-40020</v>
      </c>
      <c r="V280" s="43">
        <f t="shared" si="94"/>
        <v>-44885</v>
      </c>
      <c r="W280" s="43">
        <f t="shared" si="94"/>
        <v>-65593</v>
      </c>
      <c r="X280" s="43">
        <f t="shared" si="94"/>
        <v>-53104</v>
      </c>
      <c r="Y280" s="43">
        <f t="shared" si="94"/>
        <v>-78056</v>
      </c>
      <c r="Z280" s="43">
        <f t="shared" si="94"/>
        <v>-86956</v>
      </c>
      <c r="AA280" s="43">
        <f t="shared" si="94"/>
        <v>-68822</v>
      </c>
      <c r="AB280" s="43">
        <f t="shared" si="94"/>
        <v>-55164</v>
      </c>
      <c r="AC280" s="43">
        <f t="shared" si="94"/>
        <v>-32117</v>
      </c>
      <c r="AD280" s="43">
        <f t="shared" si="94"/>
        <v>-22337</v>
      </c>
      <c r="AE280" s="43">
        <f t="shared" si="94"/>
        <v>-35602</v>
      </c>
      <c r="AF280" s="43">
        <f t="shared" si="94"/>
        <v>-20340</v>
      </c>
      <c r="AG280" s="43">
        <f t="shared" si="94"/>
        <v>-5341</v>
      </c>
      <c r="AH280" s="43">
        <f t="shared" si="94"/>
        <v>-27275</v>
      </c>
      <c r="AI280" s="43">
        <f t="shared" si="94"/>
        <v>-31312</v>
      </c>
      <c r="AJ280" s="43">
        <f t="shared" si="94"/>
        <v>-47893</v>
      </c>
      <c r="AK280" s="43">
        <f t="shared" si="94"/>
        <v>-81005</v>
      </c>
      <c r="AL280" s="43">
        <f t="shared" si="94"/>
        <v>-83206</v>
      </c>
      <c r="AM280" s="43">
        <f t="shared" si="94"/>
        <v>-65202</v>
      </c>
      <c r="AN280" s="43">
        <f t="shared" si="94"/>
        <v>-49561</v>
      </c>
      <c r="AO280" s="43">
        <f t="shared" si="94"/>
        <v>74606.150490195956</v>
      </c>
      <c r="AP280" s="43">
        <f t="shared" si="94"/>
        <v>-49242</v>
      </c>
      <c r="AQ280" s="43">
        <f t="shared" si="94"/>
        <v>-110095.63535294123</v>
      </c>
      <c r="AR280" s="43">
        <f t="shared" si="94"/>
        <v>-50958</v>
      </c>
      <c r="AS280" s="43">
        <f t="shared" si="94"/>
        <v>-54807.42119607795</v>
      </c>
      <c r="AT280" s="43">
        <f t="shared" si="94"/>
        <v>-52669</v>
      </c>
      <c r="AU280" s="43">
        <f t="shared" si="94"/>
        <v>-86521.207039216068</v>
      </c>
      <c r="AV280" s="43">
        <f t="shared" si="94"/>
        <v>1023</v>
      </c>
      <c r="AW280" s="43">
        <f t="shared" si="94"/>
        <v>-32891</v>
      </c>
      <c r="AX280" s="43">
        <f t="shared" si="94"/>
        <v>-10488</v>
      </c>
      <c r="AY280" s="43">
        <f t="shared" si="94"/>
        <v>7363</v>
      </c>
      <c r="AZ280" s="43">
        <f t="shared" si="94"/>
        <v>-81799</v>
      </c>
      <c r="BA280" s="43">
        <f t="shared" si="94"/>
        <v>-37506.5</v>
      </c>
      <c r="BB280" s="43">
        <f t="shared" si="94"/>
        <v>-15101.400000000784</v>
      </c>
      <c r="BC280" s="43">
        <f t="shared" si="94"/>
        <v>2742.6999999999402</v>
      </c>
      <c r="BD280" s="43">
        <f t="shared" si="94"/>
        <v>-86412.200000000536</v>
      </c>
      <c r="BE280" s="43">
        <f t="shared" si="94"/>
        <v>-42122.099999999322</v>
      </c>
      <c r="BF280" s="43">
        <f t="shared" si="94"/>
        <v>-19717</v>
      </c>
      <c r="BG280" s="43">
        <f t="shared" si="94"/>
        <v>-1872.900000000317</v>
      </c>
      <c r="BH280" s="43">
        <f t="shared" si="94"/>
        <v>-91027.799999999464</v>
      </c>
      <c r="BI280" s="43">
        <f t="shared" si="94"/>
        <v>-46737.700000000179</v>
      </c>
      <c r="BJ280" s="43">
        <f t="shared" si="94"/>
        <v>-24332.599999999318</v>
      </c>
      <c r="BK280" s="43">
        <f t="shared" si="94"/>
        <v>-6488.5</v>
      </c>
      <c r="BL280" s="43">
        <f t="shared" si="94"/>
        <v>-95643.400000000242</v>
      </c>
      <c r="BM280" s="56">
        <f t="shared" si="80"/>
        <v>-464219.40000000026</v>
      </c>
      <c r="BN280" s="43">
        <f t="shared" si="81"/>
        <v>77600</v>
      </c>
      <c r="BO280" s="43">
        <f t="shared" si="82"/>
        <v>-51200</v>
      </c>
      <c r="BP280" s="43">
        <f t="shared" si="83"/>
        <v>-114500</v>
      </c>
      <c r="BQ280" s="43">
        <f t="shared" si="84"/>
        <v>-53000</v>
      </c>
      <c r="BR280" s="43">
        <f t="shared" si="85"/>
        <v>-57000</v>
      </c>
      <c r="BS280" s="43">
        <f t="shared" si="86"/>
        <v>-54800</v>
      </c>
      <c r="BT280" s="43">
        <f t="shared" si="87"/>
        <v>-90000</v>
      </c>
      <c r="BU280" s="43">
        <f t="shared" si="88"/>
        <v>1100</v>
      </c>
      <c r="BV280" s="43">
        <f t="shared" si="89"/>
        <v>-34200</v>
      </c>
      <c r="BW280" s="43">
        <f t="shared" si="90"/>
        <v>-10900</v>
      </c>
      <c r="BX280" s="43">
        <f t="shared" si="91"/>
        <v>7700</v>
      </c>
      <c r="BY280" s="43">
        <f t="shared" si="92"/>
        <v>-85000</v>
      </c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</sheetData>
  <pageMargins left="0.7" right="0.7" top="0.75" bottom="0.75" header="0.3" footer="0.3"/>
  <pageSetup orientation="portrait" horizontalDpi="360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0"/>
  <sheetViews>
    <sheetView topLeftCell="D1" zoomScaleNormal="100" workbookViewId="0">
      <pane xSplit="1" ySplit="1" topLeftCell="BM170" activePane="bottomRight" state="frozen"/>
      <selection activeCell="D1" sqref="D1"/>
      <selection pane="topRight" activeCell="E1" sqref="E1"/>
      <selection pane="bottomLeft" activeCell="D2" sqref="D2"/>
      <selection pane="bottomRight" activeCell="BU2" sqref="BU2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77" width="14.5703125" style="48" customWidth="1"/>
    <col min="78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29">
        <v>43131</v>
      </c>
      <c r="BB1" s="29">
        <v>43159</v>
      </c>
      <c r="BC1" s="29">
        <v>43190</v>
      </c>
      <c r="BD1" s="29">
        <v>43220</v>
      </c>
      <c r="BE1" s="29">
        <v>43251</v>
      </c>
      <c r="BF1" s="29">
        <v>43281</v>
      </c>
      <c r="BG1" s="29">
        <v>43312</v>
      </c>
      <c r="BH1" s="29">
        <v>43343</v>
      </c>
      <c r="BI1" s="29">
        <v>43373</v>
      </c>
      <c r="BJ1" s="29">
        <v>43404</v>
      </c>
      <c r="BK1" s="29">
        <v>43434</v>
      </c>
      <c r="BL1" s="29">
        <v>43465</v>
      </c>
      <c r="BM1" s="55" t="s">
        <v>645</v>
      </c>
      <c r="BN1" s="88">
        <v>43131</v>
      </c>
      <c r="BO1" s="88">
        <v>43159</v>
      </c>
      <c r="BP1" s="88">
        <v>43190</v>
      </c>
      <c r="BQ1" s="88">
        <v>43220</v>
      </c>
      <c r="BR1" s="88">
        <v>43251</v>
      </c>
      <c r="BS1" s="88">
        <v>43281</v>
      </c>
      <c r="BT1" s="88">
        <v>43312</v>
      </c>
      <c r="BU1" s="88">
        <v>43343</v>
      </c>
      <c r="BV1" s="88">
        <v>43373</v>
      </c>
      <c r="BW1" s="88">
        <v>43404</v>
      </c>
      <c r="BX1" s="88">
        <v>43434</v>
      </c>
      <c r="BY1" s="88">
        <v>43465</v>
      </c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  <c r="BA2" s="34">
        <f t="shared" ref="BA2" si="0">-366156+22340</f>
        <v>-343816</v>
      </c>
      <c r="BB2" s="34">
        <f t="shared" ref="BB2" si="1">-365857+45600</f>
        <v>-320257</v>
      </c>
      <c r="BC2" s="34">
        <f t="shared" ref="BC2" si="2">-365559+64300</f>
        <v>-301259</v>
      </c>
      <c r="BD2" s="34">
        <f t="shared" ref="BD2" si="3">-365260-24000</f>
        <v>-389260</v>
      </c>
      <c r="BE2" s="34">
        <f t="shared" ref="BE2" si="4">-366156+22340</f>
        <v>-343816</v>
      </c>
      <c r="BF2" s="34">
        <f t="shared" ref="BF2" si="5">-365857+45600</f>
        <v>-320257</v>
      </c>
      <c r="BG2" s="34">
        <f t="shared" ref="BG2" si="6">-365559+64300</f>
        <v>-301259</v>
      </c>
      <c r="BH2" s="34">
        <f t="shared" ref="BH2" si="7">-365260-24000</f>
        <v>-389260</v>
      </c>
      <c r="BI2" s="34">
        <f t="shared" ref="BI2" si="8">-366156+22340</f>
        <v>-343816</v>
      </c>
      <c r="BJ2" s="34">
        <f t="shared" ref="BJ2" si="9">-365857+45600</f>
        <v>-320257</v>
      </c>
      <c r="BK2" s="34">
        <f t="shared" ref="BK2" si="10">-365559+64300</f>
        <v>-301259</v>
      </c>
      <c r="BL2" s="34">
        <f t="shared" ref="BL2" si="11">-365260-24000</f>
        <v>-389260</v>
      </c>
      <c r="BM2" s="34">
        <f>SUM(BA2:BL2)</f>
        <v>-4063776</v>
      </c>
      <c r="BN2" s="34">
        <f>ROUND($BM2/SUM($AO2:$AZ2)*AO2,-2)</f>
        <v>-236900</v>
      </c>
      <c r="BO2" s="34">
        <f t="shared" ref="BO2:BY17" si="12">ROUND($BM2/SUM($AO2:$AZ2)*AP2,-2)</f>
        <v>-355300</v>
      </c>
      <c r="BP2" s="34">
        <f t="shared" si="12"/>
        <v>-412900</v>
      </c>
      <c r="BQ2" s="34">
        <f t="shared" si="12"/>
        <v>-354700</v>
      </c>
      <c r="BR2" s="34">
        <f t="shared" si="12"/>
        <v>-357300</v>
      </c>
      <c r="BS2" s="34">
        <f t="shared" si="12"/>
        <v>-354100</v>
      </c>
      <c r="BT2" s="34">
        <f t="shared" si="12"/>
        <v>-385700</v>
      </c>
      <c r="BU2" s="34">
        <f t="shared" si="12"/>
        <v>-300100</v>
      </c>
      <c r="BV2" s="34">
        <f t="shared" si="12"/>
        <v>-331700</v>
      </c>
      <c r="BW2" s="34">
        <f t="shared" si="12"/>
        <v>-309000</v>
      </c>
      <c r="BX2" s="34">
        <f t="shared" si="12"/>
        <v>-290600</v>
      </c>
      <c r="BY2" s="34">
        <f t="shared" si="12"/>
        <v>-375500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  <c r="BA3" s="34">
        <v>-764676.5</v>
      </c>
      <c r="BB3" s="34">
        <v>-767252.2</v>
      </c>
      <c r="BC3" s="34">
        <v>-769827.9</v>
      </c>
      <c r="BD3" s="34">
        <v>-772403.6</v>
      </c>
      <c r="BE3" s="34">
        <v>-774979.3</v>
      </c>
      <c r="BF3" s="34">
        <v>-777555</v>
      </c>
      <c r="BG3" s="34">
        <v>-780130.7</v>
      </c>
      <c r="BH3" s="34">
        <v>-782706.4</v>
      </c>
      <c r="BI3" s="34">
        <v>-785282.1</v>
      </c>
      <c r="BJ3" s="34">
        <v>-787857.8</v>
      </c>
      <c r="BK3" s="34">
        <v>-790433.5</v>
      </c>
      <c r="BL3" s="34">
        <v>-793009.2</v>
      </c>
      <c r="BM3" s="34">
        <f t="shared" ref="BM3:BM66" si="13">SUM(BA3:BL3)</f>
        <v>-9346114.1999999993</v>
      </c>
      <c r="BN3" s="34">
        <f t="shared" ref="BN3:BY37" si="14">ROUND($BM3/SUM($AO3:$AZ3)*AO3,-2)</f>
        <v>-764100</v>
      </c>
      <c r="BO3" s="34">
        <f t="shared" si="12"/>
        <v>-766800</v>
      </c>
      <c r="BP3" s="34">
        <f t="shared" si="12"/>
        <v>-769500</v>
      </c>
      <c r="BQ3" s="34">
        <f t="shared" si="12"/>
        <v>-772100</v>
      </c>
      <c r="BR3" s="34">
        <f t="shared" si="12"/>
        <v>-774800</v>
      </c>
      <c r="BS3" s="34">
        <f t="shared" si="12"/>
        <v>-777500</v>
      </c>
      <c r="BT3" s="34">
        <f t="shared" si="12"/>
        <v>-780200</v>
      </c>
      <c r="BU3" s="34">
        <f t="shared" si="12"/>
        <v>-782900</v>
      </c>
      <c r="BV3" s="34">
        <f t="shared" si="12"/>
        <v>-785500</v>
      </c>
      <c r="BW3" s="34">
        <f t="shared" si="12"/>
        <v>-788200</v>
      </c>
      <c r="BX3" s="34">
        <f t="shared" si="12"/>
        <v>-790900</v>
      </c>
      <c r="BY3" s="34">
        <f t="shared" si="12"/>
        <v>-793600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  <c r="BA4" s="34">
        <v>-766038.5</v>
      </c>
      <c r="BB4" s="34">
        <v>-766537.1</v>
      </c>
      <c r="BC4" s="34">
        <v>-767035.7</v>
      </c>
      <c r="BD4" s="34">
        <v>-767534.3</v>
      </c>
      <c r="BE4" s="34">
        <v>-768032.9</v>
      </c>
      <c r="BF4" s="34">
        <v>-768531.5</v>
      </c>
      <c r="BG4" s="34">
        <v>-769030.1</v>
      </c>
      <c r="BH4" s="34">
        <v>-769528.7</v>
      </c>
      <c r="BI4" s="34">
        <v>-770027.3</v>
      </c>
      <c r="BJ4" s="34">
        <v>-770525.9</v>
      </c>
      <c r="BK4" s="34">
        <v>-771024.5</v>
      </c>
      <c r="BL4" s="34">
        <v>-771523.1</v>
      </c>
      <c r="BM4" s="34">
        <f t="shared" si="13"/>
        <v>-9225369.5999999996</v>
      </c>
      <c r="BN4" s="34">
        <f t="shared" si="14"/>
        <v>-766000</v>
      </c>
      <c r="BO4" s="34">
        <f t="shared" si="12"/>
        <v>-766500</v>
      </c>
      <c r="BP4" s="34">
        <f t="shared" si="12"/>
        <v>-767000</v>
      </c>
      <c r="BQ4" s="34">
        <f t="shared" si="12"/>
        <v>-767500</v>
      </c>
      <c r="BR4" s="34">
        <f t="shared" si="12"/>
        <v>-768000</v>
      </c>
      <c r="BS4" s="34">
        <f t="shared" si="12"/>
        <v>-768500</v>
      </c>
      <c r="BT4" s="34">
        <f t="shared" si="12"/>
        <v>-769000</v>
      </c>
      <c r="BU4" s="34">
        <f t="shared" si="12"/>
        <v>-769500</v>
      </c>
      <c r="BV4" s="34">
        <f t="shared" si="12"/>
        <v>-770000</v>
      </c>
      <c r="BW4" s="34">
        <f t="shared" si="12"/>
        <v>-770500</v>
      </c>
      <c r="BX4" s="34">
        <f t="shared" si="12"/>
        <v>-771000</v>
      </c>
      <c r="BY4" s="34">
        <f t="shared" si="12"/>
        <v>-771500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  <c r="BA5" s="39">
        <v>-208447</v>
      </c>
      <c r="BB5" s="39">
        <v>-207241.3</v>
      </c>
      <c r="BC5" s="39">
        <v>-206035.6</v>
      </c>
      <c r="BD5" s="39">
        <v>-204829.9</v>
      </c>
      <c r="BE5" s="39">
        <v>-203624.2</v>
      </c>
      <c r="BF5" s="39">
        <v>-202418.5</v>
      </c>
      <c r="BG5" s="39">
        <v>-201212.79999999999</v>
      </c>
      <c r="BH5" s="39">
        <v>-200007.1</v>
      </c>
      <c r="BI5" s="39">
        <v>-198801.4</v>
      </c>
      <c r="BJ5" s="39">
        <v>-197595.7</v>
      </c>
      <c r="BK5" s="39">
        <v>-196390</v>
      </c>
      <c r="BL5" s="39">
        <v>-195184.3</v>
      </c>
      <c r="BM5" s="39">
        <f t="shared" si="13"/>
        <v>-2421787.7999999998</v>
      </c>
      <c r="BN5" s="39">
        <f t="shared" si="14"/>
        <v>-208000</v>
      </c>
      <c r="BO5" s="39">
        <f t="shared" si="12"/>
        <v>-206900</v>
      </c>
      <c r="BP5" s="39">
        <f t="shared" si="12"/>
        <v>-205800</v>
      </c>
      <c r="BQ5" s="39">
        <f t="shared" si="12"/>
        <v>-204600</v>
      </c>
      <c r="BR5" s="39">
        <f t="shared" si="12"/>
        <v>-203500</v>
      </c>
      <c r="BS5" s="39">
        <f t="shared" si="12"/>
        <v>-202400</v>
      </c>
      <c r="BT5" s="39">
        <f t="shared" si="12"/>
        <v>-201300</v>
      </c>
      <c r="BU5" s="39">
        <f t="shared" si="12"/>
        <v>-200100</v>
      </c>
      <c r="BV5" s="39">
        <f t="shared" si="12"/>
        <v>-199000</v>
      </c>
      <c r="BW5" s="39">
        <f t="shared" si="12"/>
        <v>-197900</v>
      </c>
      <c r="BX5" s="39">
        <f t="shared" si="12"/>
        <v>-196800</v>
      </c>
      <c r="BY5" s="39">
        <f t="shared" si="12"/>
        <v>-195600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BL6" si="15">SUBTOTAL(9,E2:E5)</f>
        <v>-2047352</v>
      </c>
      <c r="F6" s="43">
        <f t="shared" si="15"/>
        <v>-2051709</v>
      </c>
      <c r="G6" s="43">
        <f t="shared" si="15"/>
        <v>-2051413</v>
      </c>
      <c r="H6" s="43">
        <f t="shared" si="15"/>
        <v>-2045725</v>
      </c>
      <c r="I6" s="43">
        <f t="shared" si="15"/>
        <v>-2028073</v>
      </c>
      <c r="J6" s="43">
        <f t="shared" si="15"/>
        <v>-2022467</v>
      </c>
      <c r="K6" s="43">
        <f t="shared" si="15"/>
        <v>-2019097</v>
      </c>
      <c r="L6" s="43">
        <f t="shared" si="15"/>
        <v>-2026939</v>
      </c>
      <c r="M6" s="43">
        <f t="shared" si="15"/>
        <v>-2031140</v>
      </c>
      <c r="N6" s="43">
        <f t="shared" si="15"/>
        <v>-2051202</v>
      </c>
      <c r="O6" s="43">
        <f t="shared" si="15"/>
        <v>-2036780</v>
      </c>
      <c r="P6" s="43">
        <f t="shared" si="15"/>
        <v>-2027064</v>
      </c>
      <c r="Q6" s="43">
        <f t="shared" si="15"/>
        <v>-2014716</v>
      </c>
      <c r="R6" s="43">
        <f t="shared" si="15"/>
        <v>-2019548</v>
      </c>
      <c r="S6" s="43">
        <f t="shared" si="15"/>
        <v>-2054887</v>
      </c>
      <c r="T6" s="43">
        <f t="shared" si="15"/>
        <v>-2058494</v>
      </c>
      <c r="U6" s="43">
        <f t="shared" si="15"/>
        <v>-2056845</v>
      </c>
      <c r="V6" s="43">
        <f t="shared" si="15"/>
        <v>-2064462</v>
      </c>
      <c r="W6" s="43">
        <f t="shared" si="15"/>
        <v>-2077215</v>
      </c>
      <c r="X6" s="43">
        <f t="shared" si="15"/>
        <v>-2067691</v>
      </c>
      <c r="Y6" s="43">
        <f t="shared" si="15"/>
        <v>-2085977</v>
      </c>
      <c r="Z6" s="43">
        <f t="shared" si="15"/>
        <v>-2071148</v>
      </c>
      <c r="AA6" s="43">
        <f t="shared" si="15"/>
        <v>-2073939</v>
      </c>
      <c r="AB6" s="43">
        <f t="shared" si="15"/>
        <v>-2075411</v>
      </c>
      <c r="AC6" s="43">
        <f t="shared" si="15"/>
        <v>-2054458</v>
      </c>
      <c r="AD6" s="43">
        <f t="shared" si="15"/>
        <v>-2059496</v>
      </c>
      <c r="AE6" s="43">
        <f t="shared" si="15"/>
        <v>-2068826</v>
      </c>
      <c r="AF6" s="43">
        <f t="shared" si="15"/>
        <v>-2048566</v>
      </c>
      <c r="AG6" s="43">
        <f t="shared" si="15"/>
        <v>-2061071</v>
      </c>
      <c r="AH6" s="43">
        <f t="shared" si="15"/>
        <v>-2069350</v>
      </c>
      <c r="AI6" s="43">
        <f t="shared" si="15"/>
        <v>-2067290</v>
      </c>
      <c r="AJ6" s="43">
        <f t="shared" si="15"/>
        <v>-2080881</v>
      </c>
      <c r="AK6" s="43">
        <f t="shared" si="15"/>
        <v>-2105110</v>
      </c>
      <c r="AL6" s="43">
        <f t="shared" si="15"/>
        <v>-2092323</v>
      </c>
      <c r="AM6" s="43">
        <f t="shared" si="15"/>
        <v>-2074043</v>
      </c>
      <c r="AN6" s="43">
        <f t="shared" si="15"/>
        <v>-2083712</v>
      </c>
      <c r="AO6" s="43">
        <f t="shared" si="15"/>
        <v>-1962281.849509804</v>
      </c>
      <c r="AP6" s="43">
        <f t="shared" si="15"/>
        <v>-2086852</v>
      </c>
      <c r="AQ6" s="43">
        <f t="shared" si="15"/>
        <v>-2148422.6353529412</v>
      </c>
      <c r="AR6" s="43">
        <f t="shared" si="15"/>
        <v>-2089992</v>
      </c>
      <c r="AS6" s="43">
        <f t="shared" si="15"/>
        <v>-2094562.421196078</v>
      </c>
      <c r="AT6" s="43">
        <f t="shared" si="15"/>
        <v>-2093133</v>
      </c>
      <c r="AU6" s="43">
        <f t="shared" si="15"/>
        <v>-2127703.2070392161</v>
      </c>
      <c r="AV6" s="43">
        <f t="shared" si="15"/>
        <v>-2040874</v>
      </c>
      <c r="AW6" s="43">
        <f t="shared" si="15"/>
        <v>-2075504</v>
      </c>
      <c r="AX6" s="43">
        <f t="shared" si="15"/>
        <v>-2053813</v>
      </c>
      <c r="AY6" s="43">
        <f t="shared" si="15"/>
        <v>-2036683</v>
      </c>
      <c r="AZ6" s="43">
        <f t="shared" si="15"/>
        <v>-2126554</v>
      </c>
      <c r="BA6" s="43">
        <f t="shared" si="15"/>
        <v>-2082978</v>
      </c>
      <c r="BB6" s="43">
        <f t="shared" si="15"/>
        <v>-2061287.5999999999</v>
      </c>
      <c r="BC6" s="43">
        <f t="shared" si="15"/>
        <v>-2044158.2</v>
      </c>
      <c r="BD6" s="43">
        <f t="shared" si="15"/>
        <v>-2134027.8000000003</v>
      </c>
      <c r="BE6" s="43">
        <f t="shared" si="15"/>
        <v>-2090452.4000000001</v>
      </c>
      <c r="BF6" s="43">
        <f t="shared" si="15"/>
        <v>-2068762</v>
      </c>
      <c r="BG6" s="43">
        <f t="shared" si="15"/>
        <v>-2051632.5999999999</v>
      </c>
      <c r="BH6" s="43">
        <f t="shared" si="15"/>
        <v>-2141502.1999999997</v>
      </c>
      <c r="BI6" s="43">
        <f t="shared" si="15"/>
        <v>-2097926.8000000003</v>
      </c>
      <c r="BJ6" s="43">
        <f t="shared" si="15"/>
        <v>-2076236.4000000001</v>
      </c>
      <c r="BK6" s="43">
        <f t="shared" si="15"/>
        <v>-2059107</v>
      </c>
      <c r="BL6" s="43">
        <f t="shared" si="15"/>
        <v>-2148976.5999999996</v>
      </c>
      <c r="BM6" s="56">
        <f t="shared" si="13"/>
        <v>-25057047.599999994</v>
      </c>
      <c r="BN6" s="43">
        <f t="shared" si="14"/>
        <v>-1971800</v>
      </c>
      <c r="BO6" s="43">
        <f t="shared" si="12"/>
        <v>-2097000</v>
      </c>
      <c r="BP6" s="43">
        <f t="shared" si="12"/>
        <v>-2158800</v>
      </c>
      <c r="BQ6" s="43">
        <f t="shared" si="12"/>
        <v>-2100100</v>
      </c>
      <c r="BR6" s="43">
        <f t="shared" si="12"/>
        <v>-2104700</v>
      </c>
      <c r="BS6" s="43">
        <f t="shared" si="12"/>
        <v>-2103300</v>
      </c>
      <c r="BT6" s="43">
        <f t="shared" si="12"/>
        <v>-2138000</v>
      </c>
      <c r="BU6" s="43">
        <f t="shared" si="12"/>
        <v>-2050800</v>
      </c>
      <c r="BV6" s="43">
        <f t="shared" si="12"/>
        <v>-2085500</v>
      </c>
      <c r="BW6" s="43">
        <f t="shared" si="12"/>
        <v>-2063800</v>
      </c>
      <c r="BX6" s="43">
        <f t="shared" si="12"/>
        <v>-2046500</v>
      </c>
      <c r="BY6" s="43">
        <f t="shared" si="12"/>
        <v>-2136800</v>
      </c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  <c r="BA7" s="34">
        <v>-10144</v>
      </c>
      <c r="BB7" s="34">
        <v>-10244.299999999999</v>
      </c>
      <c r="BC7" s="34">
        <v>-10344.6</v>
      </c>
      <c r="BD7" s="34">
        <v>-10444.9</v>
      </c>
      <c r="BE7" s="34">
        <v>-10545.2</v>
      </c>
      <c r="BF7" s="34">
        <v>-10645.5</v>
      </c>
      <c r="BG7" s="34">
        <v>-10745.8</v>
      </c>
      <c r="BH7" s="34">
        <v>-10846.1</v>
      </c>
      <c r="BI7" s="34">
        <v>-10946.4</v>
      </c>
      <c r="BJ7" s="34">
        <v>-11046.7</v>
      </c>
      <c r="BK7" s="34">
        <v>-11147</v>
      </c>
      <c r="BL7" s="34">
        <v>-11247.3</v>
      </c>
      <c r="BM7" s="34">
        <f t="shared" si="13"/>
        <v>-128347.8</v>
      </c>
      <c r="BN7" s="34">
        <f t="shared" si="14"/>
        <v>-10100</v>
      </c>
      <c r="BO7" s="34">
        <f t="shared" si="12"/>
        <v>-10200</v>
      </c>
      <c r="BP7" s="34">
        <f t="shared" si="12"/>
        <v>-10300</v>
      </c>
      <c r="BQ7" s="34">
        <f t="shared" si="12"/>
        <v>-10400</v>
      </c>
      <c r="BR7" s="34">
        <f t="shared" si="12"/>
        <v>-10500</v>
      </c>
      <c r="BS7" s="34">
        <f t="shared" si="12"/>
        <v>-10600</v>
      </c>
      <c r="BT7" s="34">
        <f t="shared" si="12"/>
        <v>-10800</v>
      </c>
      <c r="BU7" s="34">
        <f t="shared" si="12"/>
        <v>-10900</v>
      </c>
      <c r="BV7" s="34">
        <f t="shared" si="12"/>
        <v>-11000</v>
      </c>
      <c r="BW7" s="34">
        <f t="shared" si="12"/>
        <v>-11100</v>
      </c>
      <c r="BX7" s="34">
        <f t="shared" si="12"/>
        <v>-11200</v>
      </c>
      <c r="BY7" s="34">
        <f t="shared" si="12"/>
        <v>-11300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  <c r="BA8" s="34">
        <v>-73153</v>
      </c>
      <c r="BB8" s="34">
        <v>-73104</v>
      </c>
      <c r="BC8" s="34">
        <v>-73055</v>
      </c>
      <c r="BD8" s="34">
        <v>-73006</v>
      </c>
      <c r="BE8" s="34">
        <v>-72957</v>
      </c>
      <c r="BF8" s="34">
        <v>-72908</v>
      </c>
      <c r="BG8" s="34">
        <v>-72859</v>
      </c>
      <c r="BH8" s="34">
        <v>-72810</v>
      </c>
      <c r="BI8" s="34">
        <v>-72761</v>
      </c>
      <c r="BJ8" s="34">
        <v>-72712</v>
      </c>
      <c r="BK8" s="34">
        <v>-72663</v>
      </c>
      <c r="BL8" s="34">
        <v>-72614</v>
      </c>
      <c r="BM8" s="34">
        <f t="shared" si="13"/>
        <v>-874602</v>
      </c>
      <c r="BN8" s="34">
        <f t="shared" si="14"/>
        <v>-73100</v>
      </c>
      <c r="BO8" s="34">
        <f t="shared" si="12"/>
        <v>-73100</v>
      </c>
      <c r="BP8" s="34">
        <f t="shared" si="12"/>
        <v>-73100</v>
      </c>
      <c r="BQ8" s="34">
        <f t="shared" si="12"/>
        <v>-73000</v>
      </c>
      <c r="BR8" s="34">
        <f t="shared" si="12"/>
        <v>-73000</v>
      </c>
      <c r="BS8" s="34">
        <f t="shared" si="12"/>
        <v>-72900</v>
      </c>
      <c r="BT8" s="34">
        <f t="shared" si="12"/>
        <v>-72900</v>
      </c>
      <c r="BU8" s="34">
        <f t="shared" si="12"/>
        <v>-72800</v>
      </c>
      <c r="BV8" s="34">
        <f t="shared" si="12"/>
        <v>-72800</v>
      </c>
      <c r="BW8" s="34">
        <f t="shared" si="12"/>
        <v>-72700</v>
      </c>
      <c r="BX8" s="34">
        <f t="shared" si="12"/>
        <v>-72700</v>
      </c>
      <c r="BY8" s="34">
        <f t="shared" si="12"/>
        <v>-72600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  <c r="BA9" s="34">
        <v>-67082.5</v>
      </c>
      <c r="BB9" s="34">
        <v>-67152.800000000003</v>
      </c>
      <c r="BC9" s="34">
        <v>-67223.100000000006</v>
      </c>
      <c r="BD9" s="34">
        <v>-67293.399999999994</v>
      </c>
      <c r="BE9" s="34">
        <v>-67363.7</v>
      </c>
      <c r="BF9" s="34">
        <v>-67434</v>
      </c>
      <c r="BG9" s="34">
        <v>-67504.3</v>
      </c>
      <c r="BH9" s="34">
        <v>-67574.600000000006</v>
      </c>
      <c r="BI9" s="34">
        <v>-67644.899999999994</v>
      </c>
      <c r="BJ9" s="34">
        <v>-67715.199999999997</v>
      </c>
      <c r="BK9" s="34">
        <v>-67785.5</v>
      </c>
      <c r="BL9" s="34">
        <v>-67855.8</v>
      </c>
      <c r="BM9" s="34">
        <f t="shared" si="13"/>
        <v>-809629.8</v>
      </c>
      <c r="BN9" s="34">
        <f t="shared" si="14"/>
        <v>-67100</v>
      </c>
      <c r="BO9" s="34">
        <f t="shared" si="12"/>
        <v>-67100</v>
      </c>
      <c r="BP9" s="34">
        <f t="shared" si="12"/>
        <v>-67200</v>
      </c>
      <c r="BQ9" s="34">
        <f t="shared" si="12"/>
        <v>-67300</v>
      </c>
      <c r="BR9" s="34">
        <f t="shared" si="12"/>
        <v>-67400</v>
      </c>
      <c r="BS9" s="34">
        <f t="shared" si="12"/>
        <v>-67400</v>
      </c>
      <c r="BT9" s="34">
        <f t="shared" si="12"/>
        <v>-67500</v>
      </c>
      <c r="BU9" s="34">
        <f t="shared" si="12"/>
        <v>-67600</v>
      </c>
      <c r="BV9" s="34">
        <f t="shared" si="12"/>
        <v>-67600</v>
      </c>
      <c r="BW9" s="34">
        <f t="shared" si="12"/>
        <v>-67700</v>
      </c>
      <c r="BX9" s="34">
        <f t="shared" si="12"/>
        <v>-67800</v>
      </c>
      <c r="BY9" s="34">
        <f t="shared" si="12"/>
        <v>-67900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  <c r="BA10" s="39">
        <v>-25425</v>
      </c>
      <c r="BB10" s="39">
        <v>-25526</v>
      </c>
      <c r="BC10" s="39">
        <v>-25627</v>
      </c>
      <c r="BD10" s="39">
        <v>-25728</v>
      </c>
      <c r="BE10" s="39">
        <v>-25829</v>
      </c>
      <c r="BF10" s="39">
        <v>-25930</v>
      </c>
      <c r="BG10" s="39">
        <v>-26031</v>
      </c>
      <c r="BH10" s="39">
        <v>-26132</v>
      </c>
      <c r="BI10" s="39">
        <v>-26233</v>
      </c>
      <c r="BJ10" s="39">
        <v>-26334</v>
      </c>
      <c r="BK10" s="39">
        <v>-26435</v>
      </c>
      <c r="BL10" s="39">
        <v>-26536</v>
      </c>
      <c r="BM10" s="39">
        <f t="shared" si="13"/>
        <v>-311766</v>
      </c>
      <c r="BN10" s="39">
        <f t="shared" si="14"/>
        <v>-25400</v>
      </c>
      <c r="BO10" s="39">
        <f t="shared" si="12"/>
        <v>-25500</v>
      </c>
      <c r="BP10" s="39">
        <f t="shared" si="12"/>
        <v>-25600</v>
      </c>
      <c r="BQ10" s="39">
        <f t="shared" si="12"/>
        <v>-25700</v>
      </c>
      <c r="BR10" s="39">
        <f t="shared" si="12"/>
        <v>-25800</v>
      </c>
      <c r="BS10" s="39">
        <f t="shared" si="12"/>
        <v>-25900</v>
      </c>
      <c r="BT10" s="39">
        <f t="shared" si="12"/>
        <v>-26000</v>
      </c>
      <c r="BU10" s="39">
        <f t="shared" si="12"/>
        <v>-26100</v>
      </c>
      <c r="BV10" s="39">
        <f t="shared" si="12"/>
        <v>-26200</v>
      </c>
      <c r="BW10" s="39">
        <f t="shared" si="12"/>
        <v>-26400</v>
      </c>
      <c r="BX10" s="39">
        <f t="shared" si="12"/>
        <v>-26500</v>
      </c>
      <c r="BY10" s="39">
        <f t="shared" si="12"/>
        <v>-26600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BL11" si="16">SUBTOTAL(9,E7:E10)</f>
        <v>-169637</v>
      </c>
      <c r="F11" s="43">
        <f t="shared" si="16"/>
        <v>-169903</v>
      </c>
      <c r="G11" s="43">
        <f t="shared" si="16"/>
        <v>-169000</v>
      </c>
      <c r="H11" s="43">
        <f t="shared" si="16"/>
        <v>-168342</v>
      </c>
      <c r="I11" s="43">
        <f t="shared" si="16"/>
        <v>-168932</v>
      </c>
      <c r="J11" s="43">
        <f t="shared" si="16"/>
        <v>-167057</v>
      </c>
      <c r="K11" s="43">
        <f t="shared" si="16"/>
        <v>-165375</v>
      </c>
      <c r="L11" s="43">
        <f t="shared" si="16"/>
        <v>-165339</v>
      </c>
      <c r="M11" s="43">
        <f t="shared" si="16"/>
        <v>-163148</v>
      </c>
      <c r="N11" s="43">
        <f t="shared" si="16"/>
        <v>-164945</v>
      </c>
      <c r="O11" s="43">
        <f t="shared" si="16"/>
        <v>-165129</v>
      </c>
      <c r="P11" s="43">
        <f t="shared" si="16"/>
        <v>-163474</v>
      </c>
      <c r="Q11" s="43">
        <f t="shared" si="16"/>
        <v>-161880</v>
      </c>
      <c r="R11" s="43">
        <f t="shared" si="16"/>
        <v>-164484</v>
      </c>
      <c r="S11" s="43">
        <f t="shared" si="16"/>
        <v>-164305</v>
      </c>
      <c r="T11" s="43">
        <f t="shared" si="16"/>
        <v>-165904</v>
      </c>
      <c r="U11" s="43">
        <f t="shared" si="16"/>
        <v>-167533</v>
      </c>
      <c r="V11" s="43">
        <f t="shared" si="16"/>
        <v>-168474</v>
      </c>
      <c r="W11" s="43">
        <f t="shared" si="16"/>
        <v>-169691</v>
      </c>
      <c r="X11" s="43">
        <f t="shared" si="16"/>
        <v>-171473</v>
      </c>
      <c r="Y11" s="43">
        <f t="shared" si="16"/>
        <v>-170736</v>
      </c>
      <c r="Z11" s="43">
        <f t="shared" si="16"/>
        <v>-170623</v>
      </c>
      <c r="AA11" s="43">
        <f t="shared" si="16"/>
        <v>-169470</v>
      </c>
      <c r="AB11" s="43">
        <f t="shared" si="16"/>
        <v>-171114</v>
      </c>
      <c r="AC11" s="43">
        <f t="shared" si="16"/>
        <v>-170757</v>
      </c>
      <c r="AD11" s="43">
        <f t="shared" si="16"/>
        <v>-173022</v>
      </c>
      <c r="AE11" s="43">
        <f t="shared" si="16"/>
        <v>-171055</v>
      </c>
      <c r="AF11" s="43">
        <f t="shared" si="16"/>
        <v>-170080</v>
      </c>
      <c r="AG11" s="43">
        <f t="shared" si="16"/>
        <v>-171840</v>
      </c>
      <c r="AH11" s="43">
        <f t="shared" si="16"/>
        <v>-172487</v>
      </c>
      <c r="AI11" s="43">
        <f t="shared" si="16"/>
        <v>-173222</v>
      </c>
      <c r="AJ11" s="43">
        <f t="shared" si="16"/>
        <v>-175126</v>
      </c>
      <c r="AK11" s="43">
        <f t="shared" si="16"/>
        <v>-176056</v>
      </c>
      <c r="AL11" s="43">
        <f t="shared" si="16"/>
        <v>-172861</v>
      </c>
      <c r="AM11" s="43">
        <f t="shared" si="16"/>
        <v>-169119</v>
      </c>
      <c r="AN11" s="43">
        <f t="shared" si="16"/>
        <v>-172911</v>
      </c>
      <c r="AO11" s="43">
        <f t="shared" si="16"/>
        <v>-173133</v>
      </c>
      <c r="AP11" s="43">
        <f t="shared" si="16"/>
        <v>-173355</v>
      </c>
      <c r="AQ11" s="43">
        <f t="shared" si="16"/>
        <v>-173578</v>
      </c>
      <c r="AR11" s="43">
        <f t="shared" si="16"/>
        <v>-173802</v>
      </c>
      <c r="AS11" s="43">
        <f t="shared" si="16"/>
        <v>-174024</v>
      </c>
      <c r="AT11" s="43">
        <f t="shared" si="16"/>
        <v>-174246</v>
      </c>
      <c r="AU11" s="43">
        <f t="shared" si="16"/>
        <v>-174469</v>
      </c>
      <c r="AV11" s="43">
        <f t="shared" si="16"/>
        <v>-174692</v>
      </c>
      <c r="AW11" s="43">
        <f t="shared" si="16"/>
        <v>-174914</v>
      </c>
      <c r="AX11" s="43">
        <f t="shared" si="16"/>
        <v>-175137</v>
      </c>
      <c r="AY11" s="43">
        <f t="shared" si="16"/>
        <v>-175359</v>
      </c>
      <c r="AZ11" s="43">
        <f t="shared" si="16"/>
        <v>-175582</v>
      </c>
      <c r="BA11" s="43">
        <f t="shared" si="16"/>
        <v>-175804.5</v>
      </c>
      <c r="BB11" s="43">
        <f t="shared" si="16"/>
        <v>-176027.1</v>
      </c>
      <c r="BC11" s="43">
        <f t="shared" si="16"/>
        <v>-176249.7</v>
      </c>
      <c r="BD11" s="43">
        <f t="shared" si="16"/>
        <v>-176472.3</v>
      </c>
      <c r="BE11" s="43">
        <f t="shared" si="16"/>
        <v>-176694.9</v>
      </c>
      <c r="BF11" s="43">
        <f t="shared" si="16"/>
        <v>-176917.5</v>
      </c>
      <c r="BG11" s="43">
        <f t="shared" si="16"/>
        <v>-177140.1</v>
      </c>
      <c r="BH11" s="43">
        <f t="shared" si="16"/>
        <v>-177362.7</v>
      </c>
      <c r="BI11" s="43">
        <f t="shared" si="16"/>
        <v>-177585.3</v>
      </c>
      <c r="BJ11" s="43">
        <f t="shared" si="16"/>
        <v>-177807.9</v>
      </c>
      <c r="BK11" s="43">
        <f t="shared" si="16"/>
        <v>-178030.5</v>
      </c>
      <c r="BL11" s="43">
        <f t="shared" si="16"/>
        <v>-178253.1</v>
      </c>
      <c r="BM11" s="56">
        <f t="shared" si="13"/>
        <v>-2124345.6</v>
      </c>
      <c r="BN11" s="43">
        <f t="shared" si="14"/>
        <v>-175800</v>
      </c>
      <c r="BO11" s="43">
        <f t="shared" si="12"/>
        <v>-176000</v>
      </c>
      <c r="BP11" s="43">
        <f t="shared" si="12"/>
        <v>-176200</v>
      </c>
      <c r="BQ11" s="43">
        <f t="shared" si="12"/>
        <v>-176500</v>
      </c>
      <c r="BR11" s="43">
        <f t="shared" si="12"/>
        <v>-176700</v>
      </c>
      <c r="BS11" s="43">
        <f t="shared" si="12"/>
        <v>-176900</v>
      </c>
      <c r="BT11" s="43">
        <f t="shared" si="12"/>
        <v>-177100</v>
      </c>
      <c r="BU11" s="43">
        <f t="shared" si="12"/>
        <v>-177400</v>
      </c>
      <c r="BV11" s="43">
        <f t="shared" si="12"/>
        <v>-177600</v>
      </c>
      <c r="BW11" s="43">
        <f t="shared" si="12"/>
        <v>-177800</v>
      </c>
      <c r="BX11" s="43">
        <f t="shared" si="12"/>
        <v>-178000</v>
      </c>
      <c r="BY11" s="43">
        <f t="shared" si="12"/>
        <v>-178300</v>
      </c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  <c r="BA12" s="34">
        <v>-15290</v>
      </c>
      <c r="BB12" s="34">
        <v>-15317</v>
      </c>
      <c r="BC12" s="34">
        <v>-15344</v>
      </c>
      <c r="BD12" s="34">
        <v>-15371</v>
      </c>
      <c r="BE12" s="34">
        <v>-15398</v>
      </c>
      <c r="BF12" s="34">
        <v>-15425</v>
      </c>
      <c r="BG12" s="34">
        <v>-15452</v>
      </c>
      <c r="BH12" s="34">
        <v>-15479</v>
      </c>
      <c r="BI12" s="34">
        <v>-15506</v>
      </c>
      <c r="BJ12" s="34">
        <v>-15533</v>
      </c>
      <c r="BK12" s="34">
        <v>-15560</v>
      </c>
      <c r="BL12" s="34">
        <v>-15587</v>
      </c>
      <c r="BM12" s="34">
        <f t="shared" si="13"/>
        <v>-185262</v>
      </c>
      <c r="BN12" s="34">
        <f t="shared" si="14"/>
        <v>-15300</v>
      </c>
      <c r="BO12" s="34">
        <f t="shared" si="12"/>
        <v>-15300</v>
      </c>
      <c r="BP12" s="34">
        <f t="shared" si="12"/>
        <v>-15300</v>
      </c>
      <c r="BQ12" s="34">
        <f t="shared" si="12"/>
        <v>-15400</v>
      </c>
      <c r="BR12" s="34">
        <f t="shared" si="12"/>
        <v>-15400</v>
      </c>
      <c r="BS12" s="34">
        <f t="shared" si="12"/>
        <v>-15400</v>
      </c>
      <c r="BT12" s="34">
        <f t="shared" si="12"/>
        <v>-15500</v>
      </c>
      <c r="BU12" s="34">
        <f t="shared" si="12"/>
        <v>-15500</v>
      </c>
      <c r="BV12" s="34">
        <f t="shared" si="12"/>
        <v>-15500</v>
      </c>
      <c r="BW12" s="34">
        <f t="shared" si="12"/>
        <v>-15500</v>
      </c>
      <c r="BX12" s="34">
        <f t="shared" si="12"/>
        <v>-15600</v>
      </c>
      <c r="BY12" s="34">
        <f t="shared" si="12"/>
        <v>-15600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  <c r="BA13" s="34">
        <v>-143894.5</v>
      </c>
      <c r="BB13" s="34">
        <v>-143851.1</v>
      </c>
      <c r="BC13" s="34">
        <v>-143807.70000000001</v>
      </c>
      <c r="BD13" s="34">
        <v>-143764.29999999999</v>
      </c>
      <c r="BE13" s="34">
        <v>-143720.9</v>
      </c>
      <c r="BF13" s="34">
        <v>-143677.5</v>
      </c>
      <c r="BG13" s="34">
        <v>-143634.1</v>
      </c>
      <c r="BH13" s="34">
        <v>-143590.70000000001</v>
      </c>
      <c r="BI13" s="34">
        <v>-143547.29999999999</v>
      </c>
      <c r="BJ13" s="34">
        <v>-143503.9</v>
      </c>
      <c r="BK13" s="34">
        <v>-143460.5</v>
      </c>
      <c r="BL13" s="34">
        <v>-143417.1</v>
      </c>
      <c r="BM13" s="34">
        <f t="shared" si="13"/>
        <v>-1723869.6</v>
      </c>
      <c r="BN13" s="34">
        <f t="shared" si="14"/>
        <v>-143900</v>
      </c>
      <c r="BO13" s="34">
        <f t="shared" si="12"/>
        <v>-143900</v>
      </c>
      <c r="BP13" s="34">
        <f t="shared" si="12"/>
        <v>-143800</v>
      </c>
      <c r="BQ13" s="34">
        <f t="shared" si="12"/>
        <v>-143800</v>
      </c>
      <c r="BR13" s="34">
        <f t="shared" si="12"/>
        <v>-143700</v>
      </c>
      <c r="BS13" s="34">
        <f t="shared" si="12"/>
        <v>-143700</v>
      </c>
      <c r="BT13" s="34">
        <f t="shared" si="12"/>
        <v>-143600</v>
      </c>
      <c r="BU13" s="34">
        <f t="shared" si="12"/>
        <v>-143600</v>
      </c>
      <c r="BV13" s="34">
        <f t="shared" si="12"/>
        <v>-143500</v>
      </c>
      <c r="BW13" s="34">
        <f t="shared" si="12"/>
        <v>-143500</v>
      </c>
      <c r="BX13" s="34">
        <f t="shared" si="12"/>
        <v>-143500</v>
      </c>
      <c r="BY13" s="34">
        <f t="shared" si="12"/>
        <v>-143400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  <c r="BA14" s="34">
        <v>-282774</v>
      </c>
      <c r="BB14" s="34">
        <v>-282744</v>
      </c>
      <c r="BC14" s="34">
        <v>-282714</v>
      </c>
      <c r="BD14" s="34">
        <v>-282684</v>
      </c>
      <c r="BE14" s="34">
        <v>-282654</v>
      </c>
      <c r="BF14" s="34">
        <v>-282624</v>
      </c>
      <c r="BG14" s="34">
        <v>-282594</v>
      </c>
      <c r="BH14" s="34">
        <v>-282564</v>
      </c>
      <c r="BI14" s="34">
        <v>-282534</v>
      </c>
      <c r="BJ14" s="34">
        <v>-282504</v>
      </c>
      <c r="BK14" s="34">
        <v>-282474</v>
      </c>
      <c r="BL14" s="34">
        <v>-282444</v>
      </c>
      <c r="BM14" s="34">
        <f t="shared" si="13"/>
        <v>-3391308</v>
      </c>
      <c r="BN14" s="34">
        <f t="shared" si="14"/>
        <v>-282800</v>
      </c>
      <c r="BO14" s="34">
        <f t="shared" si="12"/>
        <v>-282700</v>
      </c>
      <c r="BP14" s="34">
        <f t="shared" si="12"/>
        <v>-282700</v>
      </c>
      <c r="BQ14" s="34">
        <f t="shared" si="12"/>
        <v>-282700</v>
      </c>
      <c r="BR14" s="34">
        <f t="shared" si="12"/>
        <v>-282700</v>
      </c>
      <c r="BS14" s="34">
        <f t="shared" si="12"/>
        <v>-282600</v>
      </c>
      <c r="BT14" s="34">
        <f t="shared" si="12"/>
        <v>-282600</v>
      </c>
      <c r="BU14" s="34">
        <f t="shared" si="12"/>
        <v>-282600</v>
      </c>
      <c r="BV14" s="34">
        <f t="shared" si="12"/>
        <v>-282500</v>
      </c>
      <c r="BW14" s="34">
        <f t="shared" si="12"/>
        <v>-282500</v>
      </c>
      <c r="BX14" s="34">
        <f t="shared" si="12"/>
        <v>-282500</v>
      </c>
      <c r="BY14" s="34">
        <f t="shared" si="12"/>
        <v>-282400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  <c r="BA15" s="39">
        <v>-97825</v>
      </c>
      <c r="BB15" s="39">
        <v>-97975.3</v>
      </c>
      <c r="BC15" s="39">
        <v>-98125.6</v>
      </c>
      <c r="BD15" s="39">
        <v>-98275.9</v>
      </c>
      <c r="BE15" s="39">
        <v>-98426.2</v>
      </c>
      <c r="BF15" s="39">
        <v>-98576.5</v>
      </c>
      <c r="BG15" s="39">
        <v>-98726.8</v>
      </c>
      <c r="BH15" s="39">
        <v>-98877.1</v>
      </c>
      <c r="BI15" s="39">
        <v>-99027.4</v>
      </c>
      <c r="BJ15" s="39">
        <v>-99177.7</v>
      </c>
      <c r="BK15" s="39">
        <v>-99328</v>
      </c>
      <c r="BL15" s="39">
        <v>-99478.3</v>
      </c>
      <c r="BM15" s="39">
        <f t="shared" si="13"/>
        <v>-1183819.8</v>
      </c>
      <c r="BN15" s="39">
        <f t="shared" si="14"/>
        <v>-97800</v>
      </c>
      <c r="BO15" s="39">
        <f t="shared" si="12"/>
        <v>-98000</v>
      </c>
      <c r="BP15" s="39">
        <f t="shared" si="12"/>
        <v>-98100</v>
      </c>
      <c r="BQ15" s="39">
        <f t="shared" si="12"/>
        <v>-98300</v>
      </c>
      <c r="BR15" s="39">
        <f t="shared" si="12"/>
        <v>-98400</v>
      </c>
      <c r="BS15" s="39">
        <f t="shared" si="12"/>
        <v>-98600</v>
      </c>
      <c r="BT15" s="39">
        <f t="shared" si="12"/>
        <v>-98700</v>
      </c>
      <c r="BU15" s="39">
        <f t="shared" si="12"/>
        <v>-98900</v>
      </c>
      <c r="BV15" s="39">
        <f t="shared" si="12"/>
        <v>-99000</v>
      </c>
      <c r="BW15" s="39">
        <f t="shared" si="12"/>
        <v>-99200</v>
      </c>
      <c r="BX15" s="39">
        <f t="shared" si="12"/>
        <v>-99300</v>
      </c>
      <c r="BY15" s="39">
        <f t="shared" si="12"/>
        <v>-99500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BL16" si="17">SUBTOTAL(9,E12:E15)</f>
        <v>-529638</v>
      </c>
      <c r="F16" s="43">
        <f t="shared" si="17"/>
        <v>-531241</v>
      </c>
      <c r="G16" s="43">
        <f t="shared" si="17"/>
        <v>-532033</v>
      </c>
      <c r="H16" s="43">
        <f t="shared" si="17"/>
        <v>-531643</v>
      </c>
      <c r="I16" s="43">
        <f t="shared" si="17"/>
        <v>-533963</v>
      </c>
      <c r="J16" s="43">
        <f t="shared" si="17"/>
        <v>-534126</v>
      </c>
      <c r="K16" s="43">
        <f t="shared" si="17"/>
        <v>-536216</v>
      </c>
      <c r="L16" s="43">
        <f t="shared" si="17"/>
        <v>-537385</v>
      </c>
      <c r="M16" s="43">
        <f t="shared" si="17"/>
        <v>-539029</v>
      </c>
      <c r="N16" s="43">
        <f t="shared" si="17"/>
        <v>-540954</v>
      </c>
      <c r="O16" s="43">
        <f t="shared" si="17"/>
        <v>-541354</v>
      </c>
      <c r="P16" s="43">
        <f t="shared" si="17"/>
        <v>-540254</v>
      </c>
      <c r="Q16" s="43">
        <f t="shared" si="17"/>
        <v>-538076</v>
      </c>
      <c r="R16" s="43">
        <f t="shared" si="17"/>
        <v>-537952</v>
      </c>
      <c r="S16" s="43">
        <f t="shared" si="17"/>
        <v>-537726</v>
      </c>
      <c r="T16" s="43">
        <f t="shared" si="17"/>
        <v>-536807</v>
      </c>
      <c r="U16" s="43">
        <f t="shared" si="17"/>
        <v>-536440</v>
      </c>
      <c r="V16" s="43">
        <f t="shared" si="17"/>
        <v>-538849</v>
      </c>
      <c r="W16" s="43">
        <f t="shared" si="17"/>
        <v>-537695</v>
      </c>
      <c r="X16" s="43">
        <f t="shared" si="17"/>
        <v>-536216</v>
      </c>
      <c r="Y16" s="43">
        <f t="shared" si="17"/>
        <v>-534568</v>
      </c>
      <c r="Z16" s="43">
        <f t="shared" si="17"/>
        <v>-534042</v>
      </c>
      <c r="AA16" s="43">
        <f t="shared" si="17"/>
        <v>-535710</v>
      </c>
      <c r="AB16" s="43">
        <f t="shared" si="17"/>
        <v>-536312</v>
      </c>
      <c r="AC16" s="43">
        <f t="shared" si="17"/>
        <v>-536165</v>
      </c>
      <c r="AD16" s="43">
        <f t="shared" si="17"/>
        <v>-536346</v>
      </c>
      <c r="AE16" s="43">
        <f t="shared" si="17"/>
        <v>-535291</v>
      </c>
      <c r="AF16" s="43">
        <f t="shared" si="17"/>
        <v>-535790</v>
      </c>
      <c r="AG16" s="43">
        <f t="shared" si="17"/>
        <v>-538626</v>
      </c>
      <c r="AH16" s="43">
        <f t="shared" si="17"/>
        <v>-537816</v>
      </c>
      <c r="AI16" s="43">
        <f t="shared" si="17"/>
        <v>-539345</v>
      </c>
      <c r="AJ16" s="43">
        <f t="shared" si="17"/>
        <v>-540950</v>
      </c>
      <c r="AK16" s="43">
        <f t="shared" si="17"/>
        <v>-538708</v>
      </c>
      <c r="AL16" s="43">
        <f t="shared" si="17"/>
        <v>-535974</v>
      </c>
      <c r="AM16" s="43">
        <f t="shared" si="17"/>
        <v>-536038</v>
      </c>
      <c r="AN16" s="43">
        <f t="shared" si="17"/>
        <v>-538428</v>
      </c>
      <c r="AO16" s="43">
        <f t="shared" si="17"/>
        <v>-538532</v>
      </c>
      <c r="AP16" s="43">
        <f t="shared" si="17"/>
        <v>-538636</v>
      </c>
      <c r="AQ16" s="43">
        <f t="shared" si="17"/>
        <v>-538741</v>
      </c>
      <c r="AR16" s="43">
        <f t="shared" si="17"/>
        <v>-538846</v>
      </c>
      <c r="AS16" s="43">
        <f t="shared" si="17"/>
        <v>-538950</v>
      </c>
      <c r="AT16" s="43">
        <f t="shared" si="17"/>
        <v>-539055</v>
      </c>
      <c r="AU16" s="43">
        <f t="shared" si="17"/>
        <v>-539159</v>
      </c>
      <c r="AV16" s="43">
        <f t="shared" si="17"/>
        <v>-539263</v>
      </c>
      <c r="AW16" s="43">
        <f t="shared" si="17"/>
        <v>-539368</v>
      </c>
      <c r="AX16" s="43">
        <f t="shared" si="17"/>
        <v>-539472</v>
      </c>
      <c r="AY16" s="43">
        <f t="shared" si="17"/>
        <v>-539575</v>
      </c>
      <c r="AZ16" s="43">
        <f t="shared" si="17"/>
        <v>-539680</v>
      </c>
      <c r="BA16" s="43">
        <f t="shared" si="17"/>
        <v>-539783.5</v>
      </c>
      <c r="BB16" s="43">
        <f t="shared" si="17"/>
        <v>-539887.4</v>
      </c>
      <c r="BC16" s="43">
        <f t="shared" si="17"/>
        <v>-539991.30000000005</v>
      </c>
      <c r="BD16" s="43">
        <f t="shared" si="17"/>
        <v>-540095.19999999995</v>
      </c>
      <c r="BE16" s="43">
        <f t="shared" si="17"/>
        <v>-540199.1</v>
      </c>
      <c r="BF16" s="43">
        <f t="shared" si="17"/>
        <v>-540303</v>
      </c>
      <c r="BG16" s="43">
        <f t="shared" si="17"/>
        <v>-540406.9</v>
      </c>
      <c r="BH16" s="43">
        <f t="shared" si="17"/>
        <v>-540510.80000000005</v>
      </c>
      <c r="BI16" s="43">
        <f t="shared" si="17"/>
        <v>-540614.69999999995</v>
      </c>
      <c r="BJ16" s="43">
        <f t="shared" si="17"/>
        <v>-540718.6</v>
      </c>
      <c r="BK16" s="43">
        <f t="shared" si="17"/>
        <v>-540822.5</v>
      </c>
      <c r="BL16" s="43">
        <f t="shared" si="17"/>
        <v>-540926.4</v>
      </c>
      <c r="BM16" s="56">
        <f t="shared" si="13"/>
        <v>-6484259.4000000004</v>
      </c>
      <c r="BN16" s="43">
        <f t="shared" si="14"/>
        <v>-539800</v>
      </c>
      <c r="BO16" s="43">
        <f t="shared" si="12"/>
        <v>-539900</v>
      </c>
      <c r="BP16" s="43">
        <f t="shared" si="12"/>
        <v>-540000</v>
      </c>
      <c r="BQ16" s="43">
        <f t="shared" si="12"/>
        <v>-540100</v>
      </c>
      <c r="BR16" s="43">
        <f t="shared" si="12"/>
        <v>-540200</v>
      </c>
      <c r="BS16" s="43">
        <f t="shared" si="12"/>
        <v>-540300</v>
      </c>
      <c r="BT16" s="43">
        <f t="shared" si="12"/>
        <v>-540400</v>
      </c>
      <c r="BU16" s="43">
        <f t="shared" si="12"/>
        <v>-540500</v>
      </c>
      <c r="BV16" s="43">
        <f t="shared" si="12"/>
        <v>-540600</v>
      </c>
      <c r="BW16" s="43">
        <f t="shared" si="12"/>
        <v>-540700</v>
      </c>
      <c r="BX16" s="43">
        <f t="shared" si="12"/>
        <v>-540800</v>
      </c>
      <c r="BY16" s="43">
        <f t="shared" si="12"/>
        <v>-540900</v>
      </c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  <c r="BA17" s="34">
        <v>478</v>
      </c>
      <c r="BB17" s="34">
        <v>601.70000000000005</v>
      </c>
      <c r="BC17" s="34">
        <v>725.4</v>
      </c>
      <c r="BD17" s="34">
        <v>849.1</v>
      </c>
      <c r="BE17" s="34">
        <v>972.8</v>
      </c>
      <c r="BF17" s="34">
        <v>1096.5</v>
      </c>
      <c r="BG17" s="34">
        <v>1220.2</v>
      </c>
      <c r="BH17" s="34">
        <v>1343.9</v>
      </c>
      <c r="BI17" s="34">
        <v>1467.6</v>
      </c>
      <c r="BJ17" s="34">
        <v>1591.3</v>
      </c>
      <c r="BK17" s="34">
        <v>1715</v>
      </c>
      <c r="BL17" s="34">
        <v>1838.7</v>
      </c>
      <c r="BM17" s="34">
        <f t="shared" si="13"/>
        <v>13900.2</v>
      </c>
      <c r="BN17" s="34">
        <f t="shared" si="14"/>
        <v>3600</v>
      </c>
      <c r="BO17" s="34">
        <f t="shared" si="12"/>
        <v>3100</v>
      </c>
      <c r="BP17" s="34">
        <f t="shared" si="12"/>
        <v>2700</v>
      </c>
      <c r="BQ17" s="34">
        <f t="shared" si="12"/>
        <v>2300</v>
      </c>
      <c r="BR17" s="34">
        <f t="shared" si="12"/>
        <v>1800</v>
      </c>
      <c r="BS17" s="34">
        <f t="shared" si="12"/>
        <v>1400</v>
      </c>
      <c r="BT17" s="34">
        <f t="shared" si="12"/>
        <v>900</v>
      </c>
      <c r="BU17" s="34">
        <f t="shared" si="12"/>
        <v>500</v>
      </c>
      <c r="BV17" s="34">
        <f t="shared" si="12"/>
        <v>100</v>
      </c>
      <c r="BW17" s="34">
        <f t="shared" si="12"/>
        <v>-400</v>
      </c>
      <c r="BX17" s="34">
        <f t="shared" si="12"/>
        <v>-800</v>
      </c>
      <c r="BY17" s="34">
        <f t="shared" si="12"/>
        <v>-1300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  <c r="BA18" s="34">
        <v>-19762</v>
      </c>
      <c r="BB18" s="34">
        <v>-19602.7</v>
      </c>
      <c r="BC18" s="34">
        <v>-19443.400000000001</v>
      </c>
      <c r="BD18" s="34">
        <v>-19284.099999999999</v>
      </c>
      <c r="BE18" s="34">
        <v>-19124.8</v>
      </c>
      <c r="BF18" s="34">
        <v>-18965.5</v>
      </c>
      <c r="BG18" s="34">
        <v>-18806.2</v>
      </c>
      <c r="BH18" s="34">
        <v>-18646.900000000001</v>
      </c>
      <c r="BI18" s="34">
        <v>-18487.599999999999</v>
      </c>
      <c r="BJ18" s="34">
        <v>-18328.3</v>
      </c>
      <c r="BK18" s="34">
        <v>-18169</v>
      </c>
      <c r="BL18" s="34">
        <v>-18009.7</v>
      </c>
      <c r="BM18" s="34">
        <f t="shared" si="13"/>
        <v>-226630.2</v>
      </c>
      <c r="BN18" s="34">
        <f t="shared" si="14"/>
        <v>-19700</v>
      </c>
      <c r="BO18" s="34">
        <f t="shared" si="14"/>
        <v>-19500</v>
      </c>
      <c r="BP18" s="34">
        <f t="shared" si="14"/>
        <v>-19400</v>
      </c>
      <c r="BQ18" s="34">
        <f t="shared" si="14"/>
        <v>-19200</v>
      </c>
      <c r="BR18" s="34">
        <f t="shared" si="14"/>
        <v>-19100</v>
      </c>
      <c r="BS18" s="34">
        <f t="shared" si="14"/>
        <v>-19000</v>
      </c>
      <c r="BT18" s="34">
        <f t="shared" si="14"/>
        <v>-18800</v>
      </c>
      <c r="BU18" s="34">
        <f t="shared" si="14"/>
        <v>-18700</v>
      </c>
      <c r="BV18" s="34">
        <f t="shared" si="14"/>
        <v>-18500</v>
      </c>
      <c r="BW18" s="34">
        <f t="shared" si="14"/>
        <v>-18400</v>
      </c>
      <c r="BX18" s="34">
        <f t="shared" si="14"/>
        <v>-18200</v>
      </c>
      <c r="BY18" s="34">
        <f t="shared" si="14"/>
        <v>-18100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  <c r="BA19" s="34">
        <v>-39527.5</v>
      </c>
      <c r="BB19" s="34">
        <v>-39331.9</v>
      </c>
      <c r="BC19" s="34">
        <v>-39136.300000000003</v>
      </c>
      <c r="BD19" s="34">
        <v>-38940.699999999997</v>
      </c>
      <c r="BE19" s="34">
        <v>-38745.1</v>
      </c>
      <c r="BF19" s="34">
        <v>-38549.5</v>
      </c>
      <c r="BG19" s="34">
        <v>-38353.9</v>
      </c>
      <c r="BH19" s="34">
        <v>-38158.300000000003</v>
      </c>
      <c r="BI19" s="34">
        <v>-37962.699999999997</v>
      </c>
      <c r="BJ19" s="34">
        <v>-37767.1</v>
      </c>
      <c r="BK19" s="34">
        <v>-37571.5</v>
      </c>
      <c r="BL19" s="34">
        <v>-37375.9</v>
      </c>
      <c r="BM19" s="34">
        <f t="shared" si="13"/>
        <v>-461420.4</v>
      </c>
      <c r="BN19" s="34">
        <f t="shared" si="14"/>
        <v>-39500</v>
      </c>
      <c r="BO19" s="34">
        <f t="shared" si="14"/>
        <v>-39300</v>
      </c>
      <c r="BP19" s="34">
        <f t="shared" si="14"/>
        <v>-39100</v>
      </c>
      <c r="BQ19" s="34">
        <f t="shared" si="14"/>
        <v>-38900</v>
      </c>
      <c r="BR19" s="34">
        <f t="shared" si="14"/>
        <v>-38700</v>
      </c>
      <c r="BS19" s="34">
        <f t="shared" si="14"/>
        <v>-38500</v>
      </c>
      <c r="BT19" s="34">
        <f t="shared" si="14"/>
        <v>-38400</v>
      </c>
      <c r="BU19" s="34">
        <f t="shared" si="14"/>
        <v>-38200</v>
      </c>
      <c r="BV19" s="34">
        <f t="shared" si="14"/>
        <v>-38000</v>
      </c>
      <c r="BW19" s="34">
        <f t="shared" si="14"/>
        <v>-37800</v>
      </c>
      <c r="BX19" s="34">
        <f t="shared" si="14"/>
        <v>-37600</v>
      </c>
      <c r="BY19" s="34">
        <f t="shared" si="14"/>
        <v>-37400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  <c r="BA20" s="39">
        <v>200</v>
      </c>
      <c r="BB20" s="39">
        <v>496</v>
      </c>
      <c r="BC20" s="39">
        <v>792</v>
      </c>
      <c r="BD20" s="39">
        <v>1088</v>
      </c>
      <c r="BE20" s="39">
        <v>1384</v>
      </c>
      <c r="BF20" s="39">
        <v>1680</v>
      </c>
      <c r="BG20" s="39">
        <v>1976</v>
      </c>
      <c r="BH20" s="39">
        <v>2272</v>
      </c>
      <c r="BI20" s="39">
        <v>2568</v>
      </c>
      <c r="BJ20" s="39">
        <v>2864</v>
      </c>
      <c r="BK20" s="39">
        <v>3160</v>
      </c>
      <c r="BL20" s="39">
        <v>3456</v>
      </c>
      <c r="BM20" s="39">
        <f t="shared" si="13"/>
        <v>21936</v>
      </c>
      <c r="BN20" s="39">
        <f t="shared" si="14"/>
        <v>3600</v>
      </c>
      <c r="BO20" s="39">
        <f t="shared" si="14"/>
        <v>3200</v>
      </c>
      <c r="BP20" s="39">
        <f t="shared" si="14"/>
        <v>2900</v>
      </c>
      <c r="BQ20" s="39">
        <f t="shared" si="14"/>
        <v>2600</v>
      </c>
      <c r="BR20" s="39">
        <f t="shared" si="14"/>
        <v>2300</v>
      </c>
      <c r="BS20" s="39">
        <f t="shared" si="14"/>
        <v>2000</v>
      </c>
      <c r="BT20" s="39">
        <f t="shared" si="14"/>
        <v>1700</v>
      </c>
      <c r="BU20" s="39">
        <f t="shared" si="14"/>
        <v>1400</v>
      </c>
      <c r="BV20" s="39">
        <f t="shared" si="14"/>
        <v>1000</v>
      </c>
      <c r="BW20" s="39">
        <f t="shared" si="14"/>
        <v>700</v>
      </c>
      <c r="BX20" s="39">
        <f t="shared" si="14"/>
        <v>400</v>
      </c>
      <c r="BY20" s="39">
        <f t="shared" si="14"/>
        <v>100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BL21" si="18">SUBTOTAL(9,E17:E20)</f>
        <v>-91793</v>
      </c>
      <c r="F21" s="43">
        <f t="shared" si="18"/>
        <v>-95030</v>
      </c>
      <c r="G21" s="43">
        <f t="shared" si="18"/>
        <v>-95321</v>
      </c>
      <c r="H21" s="43">
        <f t="shared" si="18"/>
        <v>-95156</v>
      </c>
      <c r="I21" s="43">
        <f t="shared" si="18"/>
        <v>-93481</v>
      </c>
      <c r="J21" s="43">
        <f t="shared" si="18"/>
        <v>-92311</v>
      </c>
      <c r="K21" s="43">
        <f t="shared" si="18"/>
        <v>-90909</v>
      </c>
      <c r="L21" s="43">
        <f t="shared" si="18"/>
        <v>-89839</v>
      </c>
      <c r="M21" s="43">
        <f t="shared" si="18"/>
        <v>-88132</v>
      </c>
      <c r="N21" s="43">
        <f t="shared" si="18"/>
        <v>-90149</v>
      </c>
      <c r="O21" s="43">
        <f t="shared" si="18"/>
        <v>-87560</v>
      </c>
      <c r="P21" s="43">
        <f t="shared" si="18"/>
        <v>-87834</v>
      </c>
      <c r="Q21" s="43">
        <f t="shared" si="18"/>
        <v>-87642</v>
      </c>
      <c r="R21" s="43">
        <f t="shared" si="18"/>
        <v>-86933</v>
      </c>
      <c r="S21" s="43">
        <f t="shared" si="18"/>
        <v>-86265</v>
      </c>
      <c r="T21" s="43">
        <f t="shared" si="18"/>
        <v>-85309</v>
      </c>
      <c r="U21" s="43">
        <f t="shared" si="18"/>
        <v>-83314</v>
      </c>
      <c r="V21" s="43">
        <f t="shared" si="18"/>
        <v>-81320</v>
      </c>
      <c r="W21" s="43">
        <f t="shared" si="18"/>
        <v>-81127</v>
      </c>
      <c r="X21" s="43">
        <f t="shared" si="18"/>
        <v>-78622</v>
      </c>
      <c r="Y21" s="43">
        <f t="shared" si="18"/>
        <v>-79555</v>
      </c>
      <c r="Z21" s="43">
        <f t="shared" si="18"/>
        <v>-82348</v>
      </c>
      <c r="AA21" s="43">
        <f t="shared" si="18"/>
        <v>-81832</v>
      </c>
      <c r="AB21" s="43">
        <f t="shared" si="18"/>
        <v>-79799</v>
      </c>
      <c r="AC21" s="43">
        <f t="shared" si="18"/>
        <v>-76027</v>
      </c>
      <c r="AD21" s="43">
        <f t="shared" si="18"/>
        <v>-74361</v>
      </c>
      <c r="AE21" s="43">
        <f t="shared" si="18"/>
        <v>-75113</v>
      </c>
      <c r="AF21" s="43">
        <f t="shared" si="18"/>
        <v>-73341</v>
      </c>
      <c r="AG21" s="43">
        <f t="shared" si="18"/>
        <v>-72911</v>
      </c>
      <c r="AH21" s="43">
        <f t="shared" si="18"/>
        <v>-71085</v>
      </c>
      <c r="AI21" s="43">
        <f t="shared" si="18"/>
        <v>-69941</v>
      </c>
      <c r="AJ21" s="43">
        <f t="shared" si="18"/>
        <v>-70857</v>
      </c>
      <c r="AK21" s="43">
        <f t="shared" si="18"/>
        <v>-71880</v>
      </c>
      <c r="AL21" s="43">
        <f t="shared" si="18"/>
        <v>-73106</v>
      </c>
      <c r="AM21" s="43">
        <f t="shared" si="18"/>
        <v>-71596</v>
      </c>
      <c r="AN21" s="43">
        <f t="shared" si="18"/>
        <v>-68682</v>
      </c>
      <c r="AO21" s="43">
        <f t="shared" si="18"/>
        <v>-67905</v>
      </c>
      <c r="AP21" s="43">
        <f t="shared" si="18"/>
        <v>-67131</v>
      </c>
      <c r="AQ21" s="43">
        <f t="shared" si="18"/>
        <v>-66357</v>
      </c>
      <c r="AR21" s="43">
        <f t="shared" si="18"/>
        <v>-65583</v>
      </c>
      <c r="AS21" s="43">
        <f t="shared" si="18"/>
        <v>-64807</v>
      </c>
      <c r="AT21" s="43">
        <f t="shared" si="18"/>
        <v>-64034</v>
      </c>
      <c r="AU21" s="43">
        <f t="shared" si="18"/>
        <v>-63259</v>
      </c>
      <c r="AV21" s="43">
        <f t="shared" si="18"/>
        <v>-62484</v>
      </c>
      <c r="AW21" s="43">
        <f t="shared" si="18"/>
        <v>-61710</v>
      </c>
      <c r="AX21" s="43">
        <f t="shared" si="18"/>
        <v>-60935</v>
      </c>
      <c r="AY21" s="43">
        <f t="shared" si="18"/>
        <v>-60161</v>
      </c>
      <c r="AZ21" s="43">
        <f t="shared" si="18"/>
        <v>-59386</v>
      </c>
      <c r="BA21" s="43">
        <f t="shared" si="18"/>
        <v>-58611.5</v>
      </c>
      <c r="BB21" s="43">
        <f t="shared" si="18"/>
        <v>-57836.9</v>
      </c>
      <c r="BC21" s="43">
        <f t="shared" si="18"/>
        <v>-57062.3</v>
      </c>
      <c r="BD21" s="43">
        <f t="shared" si="18"/>
        <v>-56287.7</v>
      </c>
      <c r="BE21" s="43">
        <f t="shared" si="18"/>
        <v>-55513.1</v>
      </c>
      <c r="BF21" s="43">
        <f t="shared" si="18"/>
        <v>-54738.5</v>
      </c>
      <c r="BG21" s="43">
        <f t="shared" si="18"/>
        <v>-53963.9</v>
      </c>
      <c r="BH21" s="43">
        <f t="shared" si="18"/>
        <v>-53189.3</v>
      </c>
      <c r="BI21" s="43">
        <f t="shared" si="18"/>
        <v>-52414.7</v>
      </c>
      <c r="BJ21" s="43">
        <f t="shared" si="18"/>
        <v>-51640.1</v>
      </c>
      <c r="BK21" s="43">
        <f t="shared" si="18"/>
        <v>-50865.5</v>
      </c>
      <c r="BL21" s="43">
        <f t="shared" si="18"/>
        <v>-50090.9</v>
      </c>
      <c r="BM21" s="56">
        <f t="shared" si="13"/>
        <v>-652214.4</v>
      </c>
      <c r="BN21" s="43">
        <f t="shared" si="14"/>
        <v>-58000</v>
      </c>
      <c r="BO21" s="43">
        <f t="shared" si="14"/>
        <v>-57300</v>
      </c>
      <c r="BP21" s="43">
        <f t="shared" si="14"/>
        <v>-56700</v>
      </c>
      <c r="BQ21" s="43">
        <f t="shared" si="14"/>
        <v>-56000</v>
      </c>
      <c r="BR21" s="43">
        <f t="shared" si="14"/>
        <v>-55300</v>
      </c>
      <c r="BS21" s="43">
        <f t="shared" si="14"/>
        <v>-54700</v>
      </c>
      <c r="BT21" s="43">
        <f t="shared" si="14"/>
        <v>-54000</v>
      </c>
      <c r="BU21" s="43">
        <f t="shared" si="14"/>
        <v>-53400</v>
      </c>
      <c r="BV21" s="43">
        <f t="shared" si="14"/>
        <v>-52700</v>
      </c>
      <c r="BW21" s="43">
        <f t="shared" si="14"/>
        <v>-52000</v>
      </c>
      <c r="BX21" s="43">
        <f t="shared" si="14"/>
        <v>-51400</v>
      </c>
      <c r="BY21" s="43">
        <f t="shared" si="14"/>
        <v>-50700</v>
      </c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  <c r="BA22" s="34">
        <v>7645.5</v>
      </c>
      <c r="BB22" s="34">
        <v>7603.9</v>
      </c>
      <c r="BC22" s="34">
        <v>7562.3</v>
      </c>
      <c r="BD22" s="34">
        <v>7520.7</v>
      </c>
      <c r="BE22" s="34">
        <v>7479.1</v>
      </c>
      <c r="BF22" s="34">
        <v>7437.5</v>
      </c>
      <c r="BG22" s="34">
        <v>7395.9</v>
      </c>
      <c r="BH22" s="34">
        <v>7354.3</v>
      </c>
      <c r="BI22" s="34">
        <v>7312.7</v>
      </c>
      <c r="BJ22" s="34">
        <v>7271.1</v>
      </c>
      <c r="BK22" s="34">
        <v>7229.5</v>
      </c>
      <c r="BL22" s="34">
        <v>7187.9</v>
      </c>
      <c r="BM22" s="34">
        <f t="shared" si="13"/>
        <v>89000.400000000009</v>
      </c>
      <c r="BN22" s="34">
        <f t="shared" si="14"/>
        <v>7600</v>
      </c>
      <c r="BO22" s="34">
        <f t="shared" si="14"/>
        <v>7600</v>
      </c>
      <c r="BP22" s="34">
        <f t="shared" si="14"/>
        <v>7600</v>
      </c>
      <c r="BQ22" s="34">
        <f t="shared" si="14"/>
        <v>7500</v>
      </c>
      <c r="BR22" s="34">
        <f t="shared" si="14"/>
        <v>7500</v>
      </c>
      <c r="BS22" s="34">
        <f t="shared" si="14"/>
        <v>7400</v>
      </c>
      <c r="BT22" s="34">
        <f t="shared" si="14"/>
        <v>7400</v>
      </c>
      <c r="BU22" s="34">
        <f t="shared" si="14"/>
        <v>7400</v>
      </c>
      <c r="BV22" s="34">
        <f t="shared" si="14"/>
        <v>7300</v>
      </c>
      <c r="BW22" s="34">
        <f t="shared" si="14"/>
        <v>7300</v>
      </c>
      <c r="BX22" s="34">
        <f t="shared" si="14"/>
        <v>7200</v>
      </c>
      <c r="BY22" s="34">
        <f t="shared" si="14"/>
        <v>7200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  <c r="BA23" s="34">
        <v>153485</v>
      </c>
      <c r="BB23" s="34">
        <v>153572</v>
      </c>
      <c r="BC23" s="34">
        <v>153659</v>
      </c>
      <c r="BD23" s="34">
        <v>153746</v>
      </c>
      <c r="BE23" s="34">
        <v>153833</v>
      </c>
      <c r="BF23" s="34">
        <v>153920</v>
      </c>
      <c r="BG23" s="34">
        <v>154007</v>
      </c>
      <c r="BH23" s="34">
        <v>154094</v>
      </c>
      <c r="BI23" s="34">
        <v>154181</v>
      </c>
      <c r="BJ23" s="34">
        <v>154268</v>
      </c>
      <c r="BK23" s="34">
        <v>154355</v>
      </c>
      <c r="BL23" s="34">
        <v>154442</v>
      </c>
      <c r="BM23" s="34">
        <f t="shared" si="13"/>
        <v>1847562</v>
      </c>
      <c r="BN23" s="34">
        <f t="shared" si="14"/>
        <v>153500</v>
      </c>
      <c r="BO23" s="34">
        <f t="shared" si="14"/>
        <v>153600</v>
      </c>
      <c r="BP23" s="34">
        <f t="shared" si="14"/>
        <v>153700</v>
      </c>
      <c r="BQ23" s="34">
        <f t="shared" si="14"/>
        <v>153700</v>
      </c>
      <c r="BR23" s="34">
        <f t="shared" si="14"/>
        <v>153800</v>
      </c>
      <c r="BS23" s="34">
        <f t="shared" si="14"/>
        <v>153900</v>
      </c>
      <c r="BT23" s="34">
        <f t="shared" si="14"/>
        <v>154000</v>
      </c>
      <c r="BU23" s="34">
        <f t="shared" si="14"/>
        <v>154100</v>
      </c>
      <c r="BV23" s="34">
        <f t="shared" si="14"/>
        <v>154200</v>
      </c>
      <c r="BW23" s="34">
        <f t="shared" si="14"/>
        <v>154300</v>
      </c>
      <c r="BX23" s="34">
        <f t="shared" si="14"/>
        <v>154400</v>
      </c>
      <c r="BY23" s="34">
        <f t="shared" si="14"/>
        <v>154400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  <c r="BA24" s="34">
        <v>126008.5</v>
      </c>
      <c r="BB24" s="34">
        <v>125991.1</v>
      </c>
      <c r="BC24" s="34">
        <v>125973.7</v>
      </c>
      <c r="BD24" s="34">
        <v>125956.3</v>
      </c>
      <c r="BE24" s="34">
        <v>125938.9</v>
      </c>
      <c r="BF24" s="34">
        <v>125921.5</v>
      </c>
      <c r="BG24" s="34">
        <v>125904.1</v>
      </c>
      <c r="BH24" s="34">
        <v>125886.7</v>
      </c>
      <c r="BI24" s="34">
        <v>125869.3</v>
      </c>
      <c r="BJ24" s="34">
        <v>125851.9</v>
      </c>
      <c r="BK24" s="34">
        <v>125834.5</v>
      </c>
      <c r="BL24" s="34">
        <v>125817.1</v>
      </c>
      <c r="BM24" s="34">
        <f t="shared" si="13"/>
        <v>1510953.5999999999</v>
      </c>
      <c r="BN24" s="34">
        <f t="shared" si="14"/>
        <v>126000</v>
      </c>
      <c r="BO24" s="34">
        <f t="shared" si="14"/>
        <v>126000</v>
      </c>
      <c r="BP24" s="34">
        <f t="shared" si="14"/>
        <v>126000</v>
      </c>
      <c r="BQ24" s="34">
        <f t="shared" si="14"/>
        <v>126000</v>
      </c>
      <c r="BR24" s="34">
        <f t="shared" si="14"/>
        <v>125900</v>
      </c>
      <c r="BS24" s="34">
        <f t="shared" si="14"/>
        <v>125900</v>
      </c>
      <c r="BT24" s="34">
        <f t="shared" si="14"/>
        <v>125900</v>
      </c>
      <c r="BU24" s="34">
        <f t="shared" si="14"/>
        <v>125900</v>
      </c>
      <c r="BV24" s="34">
        <f t="shared" si="14"/>
        <v>125900</v>
      </c>
      <c r="BW24" s="34">
        <f t="shared" si="14"/>
        <v>125900</v>
      </c>
      <c r="BX24" s="34">
        <f t="shared" si="14"/>
        <v>125800</v>
      </c>
      <c r="BY24" s="34">
        <f t="shared" si="14"/>
        <v>125800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  <c r="BA25" s="39">
        <v>31160</v>
      </c>
      <c r="BB25" s="39">
        <v>30978</v>
      </c>
      <c r="BC25" s="39">
        <v>30796</v>
      </c>
      <c r="BD25" s="39">
        <v>30614</v>
      </c>
      <c r="BE25" s="39">
        <v>30432</v>
      </c>
      <c r="BF25" s="39">
        <v>30250</v>
      </c>
      <c r="BG25" s="39">
        <v>30068</v>
      </c>
      <c r="BH25" s="39">
        <v>29886</v>
      </c>
      <c r="BI25" s="39">
        <v>29704</v>
      </c>
      <c r="BJ25" s="39">
        <v>29522</v>
      </c>
      <c r="BK25" s="39">
        <v>29340</v>
      </c>
      <c r="BL25" s="39">
        <v>29158</v>
      </c>
      <c r="BM25" s="39">
        <f t="shared" si="13"/>
        <v>361908</v>
      </c>
      <c r="BN25" s="39">
        <f t="shared" si="14"/>
        <v>31100</v>
      </c>
      <c r="BO25" s="39">
        <f t="shared" si="14"/>
        <v>30900</v>
      </c>
      <c r="BP25" s="39">
        <f t="shared" si="14"/>
        <v>30800</v>
      </c>
      <c r="BQ25" s="39">
        <f t="shared" si="14"/>
        <v>30600</v>
      </c>
      <c r="BR25" s="39">
        <f t="shared" si="14"/>
        <v>30400</v>
      </c>
      <c r="BS25" s="39">
        <f t="shared" si="14"/>
        <v>30200</v>
      </c>
      <c r="BT25" s="39">
        <f t="shared" si="14"/>
        <v>30100</v>
      </c>
      <c r="BU25" s="39">
        <f t="shared" si="14"/>
        <v>29900</v>
      </c>
      <c r="BV25" s="39">
        <f t="shared" si="14"/>
        <v>29700</v>
      </c>
      <c r="BW25" s="39">
        <f t="shared" si="14"/>
        <v>29600</v>
      </c>
      <c r="BX25" s="39">
        <f t="shared" si="14"/>
        <v>29400</v>
      </c>
      <c r="BY25" s="39">
        <f t="shared" si="14"/>
        <v>29200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BL26" si="19">SUBTOTAL(9,E22:E25)</f>
        <v>328958</v>
      </c>
      <c r="F26" s="43">
        <f t="shared" si="19"/>
        <v>327865</v>
      </c>
      <c r="G26" s="43">
        <f t="shared" si="19"/>
        <v>327017</v>
      </c>
      <c r="H26" s="43">
        <f t="shared" si="19"/>
        <v>326489</v>
      </c>
      <c r="I26" s="43">
        <f t="shared" si="19"/>
        <v>324448</v>
      </c>
      <c r="J26" s="43">
        <f t="shared" si="19"/>
        <v>322738</v>
      </c>
      <c r="K26" s="43">
        <f t="shared" si="19"/>
        <v>323352</v>
      </c>
      <c r="L26" s="43">
        <f t="shared" si="19"/>
        <v>322829</v>
      </c>
      <c r="M26" s="43">
        <f t="shared" si="19"/>
        <v>320668</v>
      </c>
      <c r="N26" s="43">
        <f t="shared" si="19"/>
        <v>322361</v>
      </c>
      <c r="O26" s="43">
        <f t="shared" si="19"/>
        <v>322762</v>
      </c>
      <c r="P26" s="43">
        <f t="shared" si="19"/>
        <v>320087</v>
      </c>
      <c r="Q26" s="43">
        <f t="shared" si="19"/>
        <v>320057</v>
      </c>
      <c r="R26" s="43">
        <f t="shared" si="19"/>
        <v>322852</v>
      </c>
      <c r="S26" s="43">
        <f t="shared" si="19"/>
        <v>322532</v>
      </c>
      <c r="T26" s="43">
        <f t="shared" si="19"/>
        <v>323747</v>
      </c>
      <c r="U26" s="43">
        <f t="shared" si="19"/>
        <v>325220</v>
      </c>
      <c r="V26" s="43">
        <f t="shared" si="19"/>
        <v>324687</v>
      </c>
      <c r="W26" s="43">
        <f t="shared" si="19"/>
        <v>325589</v>
      </c>
      <c r="X26" s="43">
        <f t="shared" si="19"/>
        <v>325439</v>
      </c>
      <c r="Y26" s="43">
        <f t="shared" si="19"/>
        <v>323834</v>
      </c>
      <c r="Z26" s="43">
        <f t="shared" si="19"/>
        <v>323568</v>
      </c>
      <c r="AA26" s="43">
        <f t="shared" si="19"/>
        <v>324032</v>
      </c>
      <c r="AB26" s="43">
        <f t="shared" si="19"/>
        <v>328002</v>
      </c>
      <c r="AC26" s="43">
        <f t="shared" si="19"/>
        <v>325190</v>
      </c>
      <c r="AD26" s="43">
        <f t="shared" si="19"/>
        <v>324372</v>
      </c>
      <c r="AE26" s="43">
        <f t="shared" si="19"/>
        <v>319023</v>
      </c>
      <c r="AF26" s="43">
        <f t="shared" si="19"/>
        <v>318804</v>
      </c>
      <c r="AG26" s="43">
        <f t="shared" si="19"/>
        <v>321839</v>
      </c>
      <c r="AH26" s="43">
        <f t="shared" si="19"/>
        <v>322892</v>
      </c>
      <c r="AI26" s="43">
        <f t="shared" si="19"/>
        <v>321657</v>
      </c>
      <c r="AJ26" s="43">
        <f t="shared" si="19"/>
        <v>319363</v>
      </c>
      <c r="AK26" s="43">
        <f t="shared" si="19"/>
        <v>319627</v>
      </c>
      <c r="AL26" s="43">
        <f t="shared" si="19"/>
        <v>318711</v>
      </c>
      <c r="AM26" s="43">
        <f t="shared" si="19"/>
        <v>317272</v>
      </c>
      <c r="AN26" s="43">
        <f t="shared" si="19"/>
        <v>320304</v>
      </c>
      <c r="AO26" s="43">
        <f t="shared" si="19"/>
        <v>320150</v>
      </c>
      <c r="AP26" s="43">
        <f t="shared" si="19"/>
        <v>319996</v>
      </c>
      <c r="AQ26" s="43">
        <f t="shared" si="19"/>
        <v>319842</v>
      </c>
      <c r="AR26" s="43">
        <f t="shared" si="19"/>
        <v>319686</v>
      </c>
      <c r="AS26" s="43">
        <f t="shared" si="19"/>
        <v>319533</v>
      </c>
      <c r="AT26" s="43">
        <f t="shared" si="19"/>
        <v>319378</v>
      </c>
      <c r="AU26" s="43">
        <f t="shared" si="19"/>
        <v>319225</v>
      </c>
      <c r="AV26" s="43">
        <f t="shared" si="19"/>
        <v>319069</v>
      </c>
      <c r="AW26" s="43">
        <f t="shared" si="19"/>
        <v>318915</v>
      </c>
      <c r="AX26" s="43">
        <f t="shared" si="19"/>
        <v>318761</v>
      </c>
      <c r="AY26" s="43">
        <f t="shared" si="19"/>
        <v>318607</v>
      </c>
      <c r="AZ26" s="43">
        <f t="shared" si="19"/>
        <v>318453</v>
      </c>
      <c r="BA26" s="43">
        <f t="shared" si="19"/>
        <v>318299</v>
      </c>
      <c r="BB26" s="43">
        <f t="shared" si="19"/>
        <v>318145</v>
      </c>
      <c r="BC26" s="43">
        <f t="shared" si="19"/>
        <v>317991</v>
      </c>
      <c r="BD26" s="43">
        <f t="shared" si="19"/>
        <v>317837</v>
      </c>
      <c r="BE26" s="43">
        <f t="shared" si="19"/>
        <v>317683</v>
      </c>
      <c r="BF26" s="43">
        <f t="shared" si="19"/>
        <v>317529</v>
      </c>
      <c r="BG26" s="43">
        <f t="shared" si="19"/>
        <v>317375</v>
      </c>
      <c r="BH26" s="43">
        <f t="shared" si="19"/>
        <v>317221</v>
      </c>
      <c r="BI26" s="43">
        <f t="shared" si="19"/>
        <v>317067</v>
      </c>
      <c r="BJ26" s="43">
        <f t="shared" si="19"/>
        <v>316913</v>
      </c>
      <c r="BK26" s="43">
        <f t="shared" si="19"/>
        <v>316759</v>
      </c>
      <c r="BL26" s="43">
        <f t="shared" si="19"/>
        <v>316605</v>
      </c>
      <c r="BM26" s="56">
        <f t="shared" si="13"/>
        <v>3809424</v>
      </c>
      <c r="BN26" s="43">
        <f t="shared" si="14"/>
        <v>318300</v>
      </c>
      <c r="BO26" s="43">
        <f t="shared" si="14"/>
        <v>318100</v>
      </c>
      <c r="BP26" s="43">
        <f t="shared" si="14"/>
        <v>318000</v>
      </c>
      <c r="BQ26" s="43">
        <f t="shared" si="14"/>
        <v>317800</v>
      </c>
      <c r="BR26" s="43">
        <f t="shared" si="14"/>
        <v>317700</v>
      </c>
      <c r="BS26" s="43">
        <f t="shared" si="14"/>
        <v>317500</v>
      </c>
      <c r="BT26" s="43">
        <f t="shared" si="14"/>
        <v>317400</v>
      </c>
      <c r="BU26" s="43">
        <f t="shared" si="14"/>
        <v>317200</v>
      </c>
      <c r="BV26" s="43">
        <f t="shared" si="14"/>
        <v>317100</v>
      </c>
      <c r="BW26" s="43">
        <f t="shared" si="14"/>
        <v>316900</v>
      </c>
      <c r="BX26" s="43">
        <f t="shared" si="14"/>
        <v>316800</v>
      </c>
      <c r="BY26" s="43">
        <f t="shared" si="14"/>
        <v>316600</v>
      </c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  <c r="BA27" s="34">
        <v>11940.5</v>
      </c>
      <c r="BB27" s="34">
        <v>12107.1</v>
      </c>
      <c r="BC27" s="34">
        <v>12273.7</v>
      </c>
      <c r="BD27" s="34">
        <v>12440.3</v>
      </c>
      <c r="BE27" s="34">
        <v>12606.9</v>
      </c>
      <c r="BF27" s="34">
        <v>12773.5</v>
      </c>
      <c r="BG27" s="34">
        <v>12940.1</v>
      </c>
      <c r="BH27" s="34">
        <v>13106.7</v>
      </c>
      <c r="BI27" s="34">
        <v>13273.3</v>
      </c>
      <c r="BJ27" s="34">
        <v>13439.9</v>
      </c>
      <c r="BK27" s="34">
        <v>13606.5</v>
      </c>
      <c r="BL27" s="34">
        <v>13773.1</v>
      </c>
      <c r="BM27" s="34">
        <f t="shared" si="13"/>
        <v>154281.60000000001</v>
      </c>
      <c r="BN27" s="34">
        <f t="shared" si="14"/>
        <v>11800</v>
      </c>
      <c r="BO27" s="34">
        <f t="shared" si="14"/>
        <v>12000</v>
      </c>
      <c r="BP27" s="34">
        <f t="shared" si="14"/>
        <v>12200</v>
      </c>
      <c r="BQ27" s="34">
        <f t="shared" si="14"/>
        <v>12400</v>
      </c>
      <c r="BR27" s="34">
        <f t="shared" si="14"/>
        <v>12600</v>
      </c>
      <c r="BS27" s="34">
        <f t="shared" si="14"/>
        <v>12800</v>
      </c>
      <c r="BT27" s="34">
        <f t="shared" si="14"/>
        <v>13000</v>
      </c>
      <c r="BU27" s="34">
        <f t="shared" si="14"/>
        <v>13200</v>
      </c>
      <c r="BV27" s="34">
        <f t="shared" si="14"/>
        <v>13300</v>
      </c>
      <c r="BW27" s="34">
        <f t="shared" si="14"/>
        <v>13500</v>
      </c>
      <c r="BX27" s="34">
        <f t="shared" si="14"/>
        <v>13700</v>
      </c>
      <c r="BY27" s="34">
        <f t="shared" si="14"/>
        <v>13900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  <c r="BA28" s="34">
        <v>53406.5</v>
      </c>
      <c r="BB28" s="34">
        <v>53351.8</v>
      </c>
      <c r="BC28" s="34">
        <v>53297.1</v>
      </c>
      <c r="BD28" s="34">
        <v>53242.400000000001</v>
      </c>
      <c r="BE28" s="34">
        <v>53187.7</v>
      </c>
      <c r="BF28" s="34">
        <v>53133</v>
      </c>
      <c r="BG28" s="34">
        <v>53078.3</v>
      </c>
      <c r="BH28" s="34">
        <v>53023.6</v>
      </c>
      <c r="BI28" s="34">
        <v>52968.9</v>
      </c>
      <c r="BJ28" s="34">
        <v>52914.2</v>
      </c>
      <c r="BK28" s="34">
        <v>52859.5</v>
      </c>
      <c r="BL28" s="34">
        <v>52804.800000000003</v>
      </c>
      <c r="BM28" s="34">
        <f t="shared" si="13"/>
        <v>637267.80000000005</v>
      </c>
      <c r="BN28" s="34">
        <f t="shared" si="14"/>
        <v>53400</v>
      </c>
      <c r="BO28" s="34">
        <f t="shared" si="14"/>
        <v>53300</v>
      </c>
      <c r="BP28" s="34">
        <f t="shared" si="14"/>
        <v>53300</v>
      </c>
      <c r="BQ28" s="34">
        <f t="shared" si="14"/>
        <v>53200</v>
      </c>
      <c r="BR28" s="34">
        <f t="shared" si="14"/>
        <v>53200</v>
      </c>
      <c r="BS28" s="34">
        <f t="shared" si="14"/>
        <v>53100</v>
      </c>
      <c r="BT28" s="34">
        <f t="shared" si="14"/>
        <v>53100</v>
      </c>
      <c r="BU28" s="34">
        <f t="shared" si="14"/>
        <v>53000</v>
      </c>
      <c r="BV28" s="34">
        <f t="shared" si="14"/>
        <v>53000</v>
      </c>
      <c r="BW28" s="34">
        <f t="shared" si="14"/>
        <v>52900</v>
      </c>
      <c r="BX28" s="34">
        <f t="shared" si="14"/>
        <v>52900</v>
      </c>
      <c r="BY28" s="34">
        <f t="shared" si="14"/>
        <v>52800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  <c r="BA29" s="34">
        <v>54253</v>
      </c>
      <c r="BB29" s="34">
        <v>54263</v>
      </c>
      <c r="BC29" s="34">
        <v>54273</v>
      </c>
      <c r="BD29" s="34">
        <v>54283</v>
      </c>
      <c r="BE29" s="34">
        <v>54293</v>
      </c>
      <c r="BF29" s="34">
        <v>54303</v>
      </c>
      <c r="BG29" s="34">
        <v>54313</v>
      </c>
      <c r="BH29" s="34">
        <v>54323</v>
      </c>
      <c r="BI29" s="34">
        <v>54333</v>
      </c>
      <c r="BJ29" s="34">
        <v>54343</v>
      </c>
      <c r="BK29" s="34">
        <v>54353</v>
      </c>
      <c r="BL29" s="34">
        <v>54363</v>
      </c>
      <c r="BM29" s="34">
        <f t="shared" si="13"/>
        <v>651696</v>
      </c>
      <c r="BN29" s="34">
        <f t="shared" si="14"/>
        <v>54300</v>
      </c>
      <c r="BO29" s="34">
        <f t="shared" si="14"/>
        <v>54300</v>
      </c>
      <c r="BP29" s="34">
        <f t="shared" si="14"/>
        <v>54300</v>
      </c>
      <c r="BQ29" s="34">
        <f t="shared" si="14"/>
        <v>54300</v>
      </c>
      <c r="BR29" s="34">
        <f t="shared" si="14"/>
        <v>54300</v>
      </c>
      <c r="BS29" s="34">
        <f t="shared" si="14"/>
        <v>54300</v>
      </c>
      <c r="BT29" s="34">
        <f t="shared" si="14"/>
        <v>54300</v>
      </c>
      <c r="BU29" s="34">
        <f t="shared" si="14"/>
        <v>54300</v>
      </c>
      <c r="BV29" s="34">
        <f t="shared" si="14"/>
        <v>54300</v>
      </c>
      <c r="BW29" s="34">
        <f t="shared" si="14"/>
        <v>54300</v>
      </c>
      <c r="BX29" s="34">
        <f t="shared" si="14"/>
        <v>54400</v>
      </c>
      <c r="BY29" s="34">
        <f t="shared" si="14"/>
        <v>54400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  <c r="BA30" s="39">
        <v>30108.5</v>
      </c>
      <c r="BB30" s="39">
        <v>30032.799999999999</v>
      </c>
      <c r="BC30" s="39">
        <v>29957.1</v>
      </c>
      <c r="BD30" s="39">
        <v>29881.4</v>
      </c>
      <c r="BE30" s="39">
        <v>29805.7</v>
      </c>
      <c r="BF30" s="39">
        <v>29730</v>
      </c>
      <c r="BG30" s="39">
        <v>29654.3</v>
      </c>
      <c r="BH30" s="39">
        <v>29578.6</v>
      </c>
      <c r="BI30" s="39">
        <v>29502.9</v>
      </c>
      <c r="BJ30" s="39">
        <v>29427.200000000001</v>
      </c>
      <c r="BK30" s="39">
        <v>29351.5</v>
      </c>
      <c r="BL30" s="39">
        <v>29275.8</v>
      </c>
      <c r="BM30" s="39">
        <f t="shared" si="13"/>
        <v>356305.8</v>
      </c>
      <c r="BN30" s="39">
        <f t="shared" si="14"/>
        <v>30100</v>
      </c>
      <c r="BO30" s="39">
        <f t="shared" si="14"/>
        <v>30000</v>
      </c>
      <c r="BP30" s="39">
        <f t="shared" si="14"/>
        <v>29900</v>
      </c>
      <c r="BQ30" s="39">
        <f t="shared" si="14"/>
        <v>29900</v>
      </c>
      <c r="BR30" s="39">
        <f t="shared" si="14"/>
        <v>29800</v>
      </c>
      <c r="BS30" s="39">
        <f t="shared" si="14"/>
        <v>29700</v>
      </c>
      <c r="BT30" s="39">
        <f t="shared" si="14"/>
        <v>29700</v>
      </c>
      <c r="BU30" s="39">
        <f t="shared" si="14"/>
        <v>29600</v>
      </c>
      <c r="BV30" s="39">
        <f t="shared" si="14"/>
        <v>29500</v>
      </c>
      <c r="BW30" s="39">
        <f t="shared" si="14"/>
        <v>29400</v>
      </c>
      <c r="BX30" s="39">
        <f t="shared" si="14"/>
        <v>29400</v>
      </c>
      <c r="BY30" s="39">
        <f t="shared" si="14"/>
        <v>29300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BL31" si="20">SUBTOTAL(9,E27:E30)</f>
        <v>146986</v>
      </c>
      <c r="F31" s="43">
        <f t="shared" si="20"/>
        <v>148012</v>
      </c>
      <c r="G31" s="43">
        <f t="shared" si="20"/>
        <v>148057</v>
      </c>
      <c r="H31" s="43">
        <f t="shared" si="20"/>
        <v>148606</v>
      </c>
      <c r="I31" s="43">
        <f t="shared" si="20"/>
        <v>147410</v>
      </c>
      <c r="J31" s="43">
        <f t="shared" si="20"/>
        <v>148809</v>
      </c>
      <c r="K31" s="43">
        <f t="shared" si="20"/>
        <v>151366</v>
      </c>
      <c r="L31" s="43">
        <f t="shared" si="20"/>
        <v>150701</v>
      </c>
      <c r="M31" s="43">
        <f t="shared" si="20"/>
        <v>149987</v>
      </c>
      <c r="N31" s="43">
        <f t="shared" si="20"/>
        <v>149347</v>
      </c>
      <c r="O31" s="43">
        <f t="shared" si="20"/>
        <v>146801</v>
      </c>
      <c r="P31" s="43">
        <f t="shared" si="20"/>
        <v>147149</v>
      </c>
      <c r="Q31" s="43">
        <f t="shared" si="20"/>
        <v>145876</v>
      </c>
      <c r="R31" s="43">
        <f t="shared" si="20"/>
        <v>145504</v>
      </c>
      <c r="S31" s="43">
        <f t="shared" si="20"/>
        <v>147458</v>
      </c>
      <c r="T31" s="43">
        <f t="shared" si="20"/>
        <v>147807</v>
      </c>
      <c r="U31" s="43">
        <f t="shared" si="20"/>
        <v>146806</v>
      </c>
      <c r="V31" s="43">
        <f t="shared" si="20"/>
        <v>148756</v>
      </c>
      <c r="W31" s="43">
        <f t="shared" si="20"/>
        <v>147829</v>
      </c>
      <c r="X31" s="43">
        <f t="shared" si="20"/>
        <v>145727</v>
      </c>
      <c r="Y31" s="43">
        <f t="shared" si="20"/>
        <v>146806</v>
      </c>
      <c r="Z31" s="43">
        <f t="shared" si="20"/>
        <v>144412</v>
      </c>
      <c r="AA31" s="43">
        <f t="shared" si="20"/>
        <v>146657</v>
      </c>
      <c r="AB31" s="43">
        <f t="shared" si="20"/>
        <v>146601</v>
      </c>
      <c r="AC31" s="43">
        <f t="shared" si="20"/>
        <v>148138</v>
      </c>
      <c r="AD31" s="43">
        <f t="shared" si="20"/>
        <v>147767</v>
      </c>
      <c r="AE31" s="43">
        <f t="shared" si="20"/>
        <v>149349</v>
      </c>
      <c r="AF31" s="43">
        <f t="shared" si="20"/>
        <v>148997</v>
      </c>
      <c r="AG31" s="43">
        <f t="shared" si="20"/>
        <v>147650</v>
      </c>
      <c r="AH31" s="43">
        <f t="shared" si="20"/>
        <v>150329</v>
      </c>
      <c r="AI31" s="43">
        <f t="shared" si="20"/>
        <v>150841</v>
      </c>
      <c r="AJ31" s="43">
        <f t="shared" si="20"/>
        <v>150495</v>
      </c>
      <c r="AK31" s="43">
        <f t="shared" si="20"/>
        <v>150814</v>
      </c>
      <c r="AL31" s="43">
        <f t="shared" si="20"/>
        <v>150214</v>
      </c>
      <c r="AM31" s="43">
        <f t="shared" si="20"/>
        <v>151425</v>
      </c>
      <c r="AN31" s="43">
        <f t="shared" si="20"/>
        <v>149107</v>
      </c>
      <c r="AO31" s="43">
        <f t="shared" si="20"/>
        <v>149152</v>
      </c>
      <c r="AP31" s="43">
        <f t="shared" si="20"/>
        <v>149199</v>
      </c>
      <c r="AQ31" s="43">
        <f t="shared" si="20"/>
        <v>149245</v>
      </c>
      <c r="AR31" s="43">
        <f t="shared" si="20"/>
        <v>149291</v>
      </c>
      <c r="AS31" s="43">
        <f t="shared" si="20"/>
        <v>149338</v>
      </c>
      <c r="AT31" s="43">
        <f t="shared" si="20"/>
        <v>149385</v>
      </c>
      <c r="AU31" s="43">
        <f t="shared" si="20"/>
        <v>149431</v>
      </c>
      <c r="AV31" s="43">
        <f t="shared" si="20"/>
        <v>149477</v>
      </c>
      <c r="AW31" s="43">
        <f t="shared" si="20"/>
        <v>149523</v>
      </c>
      <c r="AX31" s="43">
        <f t="shared" si="20"/>
        <v>149571</v>
      </c>
      <c r="AY31" s="43">
        <f t="shared" si="20"/>
        <v>149616</v>
      </c>
      <c r="AZ31" s="43">
        <f t="shared" si="20"/>
        <v>149662</v>
      </c>
      <c r="BA31" s="43">
        <f t="shared" si="20"/>
        <v>149708.5</v>
      </c>
      <c r="BB31" s="43">
        <f t="shared" si="20"/>
        <v>149754.69999999998</v>
      </c>
      <c r="BC31" s="43">
        <f t="shared" si="20"/>
        <v>149800.9</v>
      </c>
      <c r="BD31" s="43">
        <f t="shared" si="20"/>
        <v>149847.1</v>
      </c>
      <c r="BE31" s="43">
        <f t="shared" si="20"/>
        <v>149893.29999999999</v>
      </c>
      <c r="BF31" s="43">
        <f t="shared" si="20"/>
        <v>149939.5</v>
      </c>
      <c r="BG31" s="43">
        <f t="shared" si="20"/>
        <v>149985.70000000001</v>
      </c>
      <c r="BH31" s="43">
        <f t="shared" si="20"/>
        <v>150031.9</v>
      </c>
      <c r="BI31" s="43">
        <f t="shared" si="20"/>
        <v>150078.1</v>
      </c>
      <c r="BJ31" s="43">
        <f t="shared" si="20"/>
        <v>150124.29999999999</v>
      </c>
      <c r="BK31" s="43">
        <f t="shared" si="20"/>
        <v>150170.5</v>
      </c>
      <c r="BL31" s="43">
        <f t="shared" si="20"/>
        <v>150216.70000000001</v>
      </c>
      <c r="BM31" s="56">
        <f t="shared" si="13"/>
        <v>1799551.2</v>
      </c>
      <c r="BN31" s="43">
        <f t="shared" si="14"/>
        <v>149700</v>
      </c>
      <c r="BO31" s="43">
        <f t="shared" si="14"/>
        <v>149800</v>
      </c>
      <c r="BP31" s="43">
        <f t="shared" si="14"/>
        <v>149800</v>
      </c>
      <c r="BQ31" s="43">
        <f t="shared" si="14"/>
        <v>149800</v>
      </c>
      <c r="BR31" s="43">
        <f t="shared" si="14"/>
        <v>149900</v>
      </c>
      <c r="BS31" s="43">
        <f t="shared" si="14"/>
        <v>149900</v>
      </c>
      <c r="BT31" s="43">
        <f t="shared" si="14"/>
        <v>150000</v>
      </c>
      <c r="BU31" s="43">
        <f t="shared" si="14"/>
        <v>150000</v>
      </c>
      <c r="BV31" s="43">
        <f t="shared" si="14"/>
        <v>150100</v>
      </c>
      <c r="BW31" s="43">
        <f t="shared" si="14"/>
        <v>150100</v>
      </c>
      <c r="BX31" s="43">
        <f t="shared" si="14"/>
        <v>150200</v>
      </c>
      <c r="BY31" s="43">
        <f t="shared" si="14"/>
        <v>150200</v>
      </c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  <c r="BA32" s="34">
        <v>10540.5</v>
      </c>
      <c r="BB32" s="34">
        <v>10624.9</v>
      </c>
      <c r="BC32" s="34">
        <v>10709.3</v>
      </c>
      <c r="BD32" s="34">
        <v>10793.7</v>
      </c>
      <c r="BE32" s="34">
        <v>10878.1</v>
      </c>
      <c r="BF32" s="34">
        <v>10962.5</v>
      </c>
      <c r="BG32" s="34">
        <v>11046.9</v>
      </c>
      <c r="BH32" s="34">
        <v>11131.3</v>
      </c>
      <c r="BI32" s="34">
        <v>11215.7</v>
      </c>
      <c r="BJ32" s="34">
        <v>11300.1</v>
      </c>
      <c r="BK32" s="34">
        <v>11384.5</v>
      </c>
      <c r="BL32" s="34">
        <v>11468.9</v>
      </c>
      <c r="BM32" s="34">
        <f t="shared" si="13"/>
        <v>132056.4</v>
      </c>
      <c r="BN32" s="34">
        <f t="shared" si="14"/>
        <v>10500</v>
      </c>
      <c r="BO32" s="34">
        <f t="shared" si="14"/>
        <v>10600</v>
      </c>
      <c r="BP32" s="34">
        <f t="shared" si="14"/>
        <v>10700</v>
      </c>
      <c r="BQ32" s="34">
        <f t="shared" si="14"/>
        <v>10800</v>
      </c>
      <c r="BR32" s="34">
        <f t="shared" si="14"/>
        <v>10900</v>
      </c>
      <c r="BS32" s="34">
        <f t="shared" si="14"/>
        <v>11000</v>
      </c>
      <c r="BT32" s="34">
        <f t="shared" si="14"/>
        <v>11100</v>
      </c>
      <c r="BU32" s="34">
        <f t="shared" si="14"/>
        <v>11100</v>
      </c>
      <c r="BV32" s="34">
        <f t="shared" si="14"/>
        <v>11200</v>
      </c>
      <c r="BW32" s="34">
        <f t="shared" si="14"/>
        <v>11300</v>
      </c>
      <c r="BX32" s="34">
        <f t="shared" si="14"/>
        <v>11400</v>
      </c>
      <c r="BY32" s="34">
        <f t="shared" si="14"/>
        <v>11500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  <c r="BA33" s="34">
        <v>89661</v>
      </c>
      <c r="BB33" s="34">
        <v>89441.3</v>
      </c>
      <c r="BC33" s="34">
        <v>89221.6</v>
      </c>
      <c r="BD33" s="34">
        <v>89001.9</v>
      </c>
      <c r="BE33" s="34">
        <v>88782.2</v>
      </c>
      <c r="BF33" s="34">
        <v>88562.5</v>
      </c>
      <c r="BG33" s="34">
        <v>88342.8</v>
      </c>
      <c r="BH33" s="34">
        <v>88123.1</v>
      </c>
      <c r="BI33" s="34">
        <v>87903.4</v>
      </c>
      <c r="BJ33" s="34">
        <v>87683.7</v>
      </c>
      <c r="BK33" s="34">
        <v>87464</v>
      </c>
      <c r="BL33" s="34">
        <v>87244.3</v>
      </c>
      <c r="BM33" s="34">
        <f t="shared" si="13"/>
        <v>1061431.8</v>
      </c>
      <c r="BN33" s="34">
        <f t="shared" si="14"/>
        <v>89600</v>
      </c>
      <c r="BO33" s="34">
        <f t="shared" si="14"/>
        <v>89400</v>
      </c>
      <c r="BP33" s="34">
        <f t="shared" si="14"/>
        <v>89200</v>
      </c>
      <c r="BQ33" s="34">
        <f t="shared" si="14"/>
        <v>89000</v>
      </c>
      <c r="BR33" s="34">
        <f t="shared" si="14"/>
        <v>88800</v>
      </c>
      <c r="BS33" s="34">
        <f t="shared" si="14"/>
        <v>88600</v>
      </c>
      <c r="BT33" s="34">
        <f t="shared" si="14"/>
        <v>88300</v>
      </c>
      <c r="BU33" s="34">
        <f t="shared" si="14"/>
        <v>88100</v>
      </c>
      <c r="BV33" s="34">
        <f t="shared" si="14"/>
        <v>87900</v>
      </c>
      <c r="BW33" s="34">
        <f t="shared" si="14"/>
        <v>87700</v>
      </c>
      <c r="BX33" s="34">
        <f t="shared" si="14"/>
        <v>87500</v>
      </c>
      <c r="BY33" s="34">
        <f t="shared" si="14"/>
        <v>87300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  <c r="BA34" s="34">
        <v>129237</v>
      </c>
      <c r="BB34" s="34">
        <v>129268</v>
      </c>
      <c r="BC34" s="34">
        <v>129299</v>
      </c>
      <c r="BD34" s="34">
        <v>129330</v>
      </c>
      <c r="BE34" s="34">
        <v>129361</v>
      </c>
      <c r="BF34" s="34">
        <v>129392</v>
      </c>
      <c r="BG34" s="34">
        <v>129423</v>
      </c>
      <c r="BH34" s="34">
        <v>129454</v>
      </c>
      <c r="BI34" s="34">
        <v>129485</v>
      </c>
      <c r="BJ34" s="34">
        <v>129516</v>
      </c>
      <c r="BK34" s="34">
        <v>129547</v>
      </c>
      <c r="BL34" s="34">
        <v>129578</v>
      </c>
      <c r="BM34" s="34">
        <f t="shared" si="13"/>
        <v>1552890</v>
      </c>
      <c r="BN34" s="34">
        <f t="shared" si="14"/>
        <v>129200</v>
      </c>
      <c r="BO34" s="34">
        <f t="shared" si="14"/>
        <v>129300</v>
      </c>
      <c r="BP34" s="34">
        <f t="shared" si="14"/>
        <v>129300</v>
      </c>
      <c r="BQ34" s="34">
        <f t="shared" si="14"/>
        <v>129300</v>
      </c>
      <c r="BR34" s="34">
        <f t="shared" si="14"/>
        <v>129400</v>
      </c>
      <c r="BS34" s="34">
        <f t="shared" si="14"/>
        <v>129400</v>
      </c>
      <c r="BT34" s="34">
        <f t="shared" si="14"/>
        <v>129400</v>
      </c>
      <c r="BU34" s="34">
        <f t="shared" si="14"/>
        <v>129500</v>
      </c>
      <c r="BV34" s="34">
        <f t="shared" si="14"/>
        <v>129500</v>
      </c>
      <c r="BW34" s="34">
        <f t="shared" si="14"/>
        <v>129500</v>
      </c>
      <c r="BX34" s="34">
        <f t="shared" si="14"/>
        <v>129500</v>
      </c>
      <c r="BY34" s="34">
        <f t="shared" si="14"/>
        <v>129600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  <c r="BA35" s="39">
        <v>40261.5</v>
      </c>
      <c r="BB35" s="39">
        <v>40180.800000000003</v>
      </c>
      <c r="BC35" s="39">
        <v>40100.1</v>
      </c>
      <c r="BD35" s="39">
        <v>40019.4</v>
      </c>
      <c r="BE35" s="39">
        <v>39938.699999999997</v>
      </c>
      <c r="BF35" s="39">
        <v>39858</v>
      </c>
      <c r="BG35" s="39">
        <v>39777.300000000003</v>
      </c>
      <c r="BH35" s="39">
        <v>39696.6</v>
      </c>
      <c r="BI35" s="39">
        <v>39615.9</v>
      </c>
      <c r="BJ35" s="39">
        <v>39535.199999999997</v>
      </c>
      <c r="BK35" s="39">
        <v>39454.5</v>
      </c>
      <c r="BL35" s="39">
        <v>39373.800000000003</v>
      </c>
      <c r="BM35" s="39">
        <f t="shared" si="13"/>
        <v>477811.8</v>
      </c>
      <c r="BN35" s="39">
        <f t="shared" si="14"/>
        <v>40300</v>
      </c>
      <c r="BO35" s="39">
        <f t="shared" si="14"/>
        <v>40200</v>
      </c>
      <c r="BP35" s="39">
        <f t="shared" si="14"/>
        <v>40100</v>
      </c>
      <c r="BQ35" s="39">
        <f t="shared" si="14"/>
        <v>40000</v>
      </c>
      <c r="BR35" s="39">
        <f t="shared" si="14"/>
        <v>39900</v>
      </c>
      <c r="BS35" s="39">
        <f t="shared" si="14"/>
        <v>39900</v>
      </c>
      <c r="BT35" s="39">
        <f t="shared" si="14"/>
        <v>39800</v>
      </c>
      <c r="BU35" s="39">
        <f t="shared" si="14"/>
        <v>39700</v>
      </c>
      <c r="BV35" s="39">
        <f t="shared" si="14"/>
        <v>39600</v>
      </c>
      <c r="BW35" s="39">
        <f t="shared" si="14"/>
        <v>39500</v>
      </c>
      <c r="BX35" s="39">
        <f t="shared" si="14"/>
        <v>39500</v>
      </c>
      <c r="BY35" s="39">
        <f t="shared" si="14"/>
        <v>39400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BL36" si="21">SUBTOTAL(9,E32:E35)</f>
        <v>279300</v>
      </c>
      <c r="F36" s="43">
        <f t="shared" si="21"/>
        <v>277508</v>
      </c>
      <c r="G36" s="43">
        <f t="shared" si="21"/>
        <v>275729</v>
      </c>
      <c r="H36" s="43">
        <f t="shared" si="21"/>
        <v>274807</v>
      </c>
      <c r="I36" s="43">
        <f t="shared" si="21"/>
        <v>275894</v>
      </c>
      <c r="J36" s="43">
        <f t="shared" si="21"/>
        <v>278249</v>
      </c>
      <c r="K36" s="43">
        <f t="shared" si="21"/>
        <v>277975</v>
      </c>
      <c r="L36" s="43">
        <f t="shared" si="21"/>
        <v>280522</v>
      </c>
      <c r="M36" s="43">
        <f t="shared" si="21"/>
        <v>278483</v>
      </c>
      <c r="N36" s="43">
        <f t="shared" si="21"/>
        <v>278312</v>
      </c>
      <c r="O36" s="43">
        <f t="shared" si="21"/>
        <v>277876</v>
      </c>
      <c r="P36" s="43">
        <f t="shared" si="21"/>
        <v>277626</v>
      </c>
      <c r="Q36" s="43">
        <f t="shared" si="21"/>
        <v>277908</v>
      </c>
      <c r="R36" s="43">
        <f t="shared" si="21"/>
        <v>278117</v>
      </c>
      <c r="S36" s="43">
        <f t="shared" si="21"/>
        <v>277080</v>
      </c>
      <c r="T36" s="43">
        <f t="shared" si="21"/>
        <v>274731</v>
      </c>
      <c r="U36" s="43">
        <f t="shared" si="21"/>
        <v>277334</v>
      </c>
      <c r="V36" s="43">
        <f t="shared" si="21"/>
        <v>275761</v>
      </c>
      <c r="W36" s="43">
        <f t="shared" si="21"/>
        <v>272647</v>
      </c>
      <c r="X36" s="43">
        <f t="shared" si="21"/>
        <v>273275</v>
      </c>
      <c r="Y36" s="43">
        <f t="shared" si="21"/>
        <v>273592</v>
      </c>
      <c r="Z36" s="43">
        <f t="shared" si="21"/>
        <v>272916</v>
      </c>
      <c r="AA36" s="43">
        <f t="shared" si="21"/>
        <v>273559</v>
      </c>
      <c r="AB36" s="43">
        <f t="shared" si="21"/>
        <v>274697</v>
      </c>
      <c r="AC36" s="43">
        <f t="shared" si="21"/>
        <v>274220</v>
      </c>
      <c r="AD36" s="43">
        <f t="shared" si="21"/>
        <v>276178</v>
      </c>
      <c r="AE36" s="43">
        <f t="shared" si="21"/>
        <v>276334</v>
      </c>
      <c r="AF36" s="43">
        <f t="shared" si="21"/>
        <v>273156</v>
      </c>
      <c r="AG36" s="43">
        <f t="shared" si="21"/>
        <v>272470</v>
      </c>
      <c r="AH36" s="43">
        <f t="shared" si="21"/>
        <v>270186</v>
      </c>
      <c r="AI36" s="43">
        <f t="shared" si="21"/>
        <v>271367</v>
      </c>
      <c r="AJ36" s="43">
        <f t="shared" si="21"/>
        <v>270880</v>
      </c>
      <c r="AK36" s="43">
        <f t="shared" si="21"/>
        <v>274050</v>
      </c>
      <c r="AL36" s="43">
        <f t="shared" si="21"/>
        <v>273844</v>
      </c>
      <c r="AM36" s="43">
        <f t="shared" si="21"/>
        <v>273862</v>
      </c>
      <c r="AN36" s="43">
        <f t="shared" si="21"/>
        <v>272108</v>
      </c>
      <c r="AO36" s="43">
        <f t="shared" si="21"/>
        <v>271922</v>
      </c>
      <c r="AP36" s="43">
        <f t="shared" si="21"/>
        <v>271738</v>
      </c>
      <c r="AQ36" s="43">
        <f t="shared" si="21"/>
        <v>271552</v>
      </c>
      <c r="AR36" s="43">
        <f t="shared" si="21"/>
        <v>271367</v>
      </c>
      <c r="AS36" s="43">
        <f t="shared" si="21"/>
        <v>271182</v>
      </c>
      <c r="AT36" s="43">
        <f t="shared" si="21"/>
        <v>270995</v>
      </c>
      <c r="AU36" s="43">
        <f t="shared" si="21"/>
        <v>270812</v>
      </c>
      <c r="AV36" s="43">
        <f t="shared" si="21"/>
        <v>270626</v>
      </c>
      <c r="AW36" s="43">
        <f t="shared" si="21"/>
        <v>270440</v>
      </c>
      <c r="AX36" s="43">
        <f t="shared" si="21"/>
        <v>270255</v>
      </c>
      <c r="AY36" s="43">
        <f t="shared" si="21"/>
        <v>270070</v>
      </c>
      <c r="AZ36" s="43">
        <f t="shared" si="21"/>
        <v>269885</v>
      </c>
      <c r="BA36" s="43">
        <f t="shared" si="21"/>
        <v>269700</v>
      </c>
      <c r="BB36" s="43">
        <f t="shared" si="21"/>
        <v>269515</v>
      </c>
      <c r="BC36" s="43">
        <f t="shared" si="21"/>
        <v>269330</v>
      </c>
      <c r="BD36" s="43">
        <f t="shared" si="21"/>
        <v>269145</v>
      </c>
      <c r="BE36" s="43">
        <f t="shared" si="21"/>
        <v>268960</v>
      </c>
      <c r="BF36" s="43">
        <f t="shared" si="21"/>
        <v>268775</v>
      </c>
      <c r="BG36" s="43">
        <f t="shared" si="21"/>
        <v>268590</v>
      </c>
      <c r="BH36" s="43">
        <f t="shared" si="21"/>
        <v>268405</v>
      </c>
      <c r="BI36" s="43">
        <f t="shared" si="21"/>
        <v>268220</v>
      </c>
      <c r="BJ36" s="43">
        <f t="shared" si="21"/>
        <v>268035</v>
      </c>
      <c r="BK36" s="43">
        <f t="shared" si="21"/>
        <v>267850</v>
      </c>
      <c r="BL36" s="43">
        <f t="shared" si="21"/>
        <v>267665</v>
      </c>
      <c r="BM36" s="56">
        <f t="shared" si="13"/>
        <v>3224190</v>
      </c>
      <c r="BN36" s="43">
        <f t="shared" si="14"/>
        <v>269700</v>
      </c>
      <c r="BO36" s="43">
        <f t="shared" si="14"/>
        <v>269500</v>
      </c>
      <c r="BP36" s="43">
        <f t="shared" si="14"/>
        <v>269300</v>
      </c>
      <c r="BQ36" s="43">
        <f t="shared" si="14"/>
        <v>269100</v>
      </c>
      <c r="BR36" s="43">
        <f t="shared" si="14"/>
        <v>269000</v>
      </c>
      <c r="BS36" s="43">
        <f t="shared" si="14"/>
        <v>268800</v>
      </c>
      <c r="BT36" s="43">
        <f t="shared" si="14"/>
        <v>268600</v>
      </c>
      <c r="BU36" s="43">
        <f t="shared" si="14"/>
        <v>268400</v>
      </c>
      <c r="BV36" s="43">
        <f t="shared" si="14"/>
        <v>268200</v>
      </c>
      <c r="BW36" s="43">
        <f t="shared" si="14"/>
        <v>268000</v>
      </c>
      <c r="BX36" s="43">
        <f t="shared" si="14"/>
        <v>267900</v>
      </c>
      <c r="BY36" s="43">
        <f t="shared" si="14"/>
        <v>267700</v>
      </c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  <c r="BA37" s="34">
        <v>19397.5</v>
      </c>
      <c r="BB37" s="34">
        <v>19699.900000000001</v>
      </c>
      <c r="BC37" s="34">
        <v>20002.3</v>
      </c>
      <c r="BD37" s="34">
        <v>20304.7</v>
      </c>
      <c r="BE37" s="34">
        <v>20607.099999999999</v>
      </c>
      <c r="BF37" s="34">
        <v>20909.5</v>
      </c>
      <c r="BG37" s="34">
        <v>21211.9</v>
      </c>
      <c r="BH37" s="34">
        <v>21514.3</v>
      </c>
      <c r="BI37" s="34">
        <v>21816.7</v>
      </c>
      <c r="BJ37" s="34">
        <v>22119.1</v>
      </c>
      <c r="BK37" s="34">
        <v>22421.5</v>
      </c>
      <c r="BL37" s="34">
        <v>22723.9</v>
      </c>
      <c r="BM37" s="34">
        <f t="shared" si="13"/>
        <v>252728.4</v>
      </c>
      <c r="BN37" s="34">
        <f t="shared" si="14"/>
        <v>19100</v>
      </c>
      <c r="BO37" s="34">
        <f t="shared" si="14"/>
        <v>19400</v>
      </c>
      <c r="BP37" s="34">
        <f t="shared" si="14"/>
        <v>19800</v>
      </c>
      <c r="BQ37" s="34">
        <f t="shared" si="14"/>
        <v>20100</v>
      </c>
      <c r="BR37" s="34">
        <f t="shared" si="14"/>
        <v>20500</v>
      </c>
      <c r="BS37" s="34">
        <f t="shared" si="14"/>
        <v>20900</v>
      </c>
      <c r="BT37" s="34">
        <f t="shared" si="14"/>
        <v>21200</v>
      </c>
      <c r="BU37" s="34">
        <f t="shared" si="14"/>
        <v>21600</v>
      </c>
      <c r="BV37" s="34">
        <f t="shared" si="14"/>
        <v>22000</v>
      </c>
      <c r="BW37" s="34">
        <f t="shared" si="14"/>
        <v>22300</v>
      </c>
      <c r="BX37" s="34">
        <f t="shared" si="14"/>
        <v>22700</v>
      </c>
      <c r="BY37" s="34">
        <f t="shared" si="14"/>
        <v>23100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  <c r="BA38" s="34">
        <v>93774.5</v>
      </c>
      <c r="BB38" s="34">
        <v>93653.1</v>
      </c>
      <c r="BC38" s="34">
        <v>93531.7</v>
      </c>
      <c r="BD38" s="34">
        <v>93410.3</v>
      </c>
      <c r="BE38" s="34">
        <v>93288.9</v>
      </c>
      <c r="BF38" s="34">
        <v>93167.5</v>
      </c>
      <c r="BG38" s="34">
        <v>93046.1</v>
      </c>
      <c r="BH38" s="34">
        <v>92924.7</v>
      </c>
      <c r="BI38" s="34">
        <v>92803.3</v>
      </c>
      <c r="BJ38" s="34">
        <v>92681.9</v>
      </c>
      <c r="BK38" s="34">
        <v>92560.5</v>
      </c>
      <c r="BL38" s="34">
        <v>92439.1</v>
      </c>
      <c r="BM38" s="34">
        <f t="shared" si="13"/>
        <v>1117281.6000000001</v>
      </c>
      <c r="BN38" s="34">
        <f t="shared" ref="BN38:BY59" si="22">ROUND($BM38/SUM($AO38:$AZ38)*AO38,-2)</f>
        <v>93800</v>
      </c>
      <c r="BO38" s="34">
        <f t="shared" si="22"/>
        <v>93600</v>
      </c>
      <c r="BP38" s="34">
        <f t="shared" si="22"/>
        <v>93500</v>
      </c>
      <c r="BQ38" s="34">
        <f t="shared" si="22"/>
        <v>93400</v>
      </c>
      <c r="BR38" s="34">
        <f t="shared" si="22"/>
        <v>93300</v>
      </c>
      <c r="BS38" s="34">
        <f t="shared" si="22"/>
        <v>93200</v>
      </c>
      <c r="BT38" s="34">
        <f t="shared" si="22"/>
        <v>93000</v>
      </c>
      <c r="BU38" s="34">
        <f t="shared" si="22"/>
        <v>92900</v>
      </c>
      <c r="BV38" s="34">
        <f t="shared" si="22"/>
        <v>92800</v>
      </c>
      <c r="BW38" s="34">
        <f t="shared" si="22"/>
        <v>92700</v>
      </c>
      <c r="BX38" s="34">
        <f t="shared" si="22"/>
        <v>92600</v>
      </c>
      <c r="BY38" s="34">
        <f t="shared" si="22"/>
        <v>92400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  <c r="BA39" s="34">
        <v>133113.5</v>
      </c>
      <c r="BB39" s="34">
        <v>133251.79999999999</v>
      </c>
      <c r="BC39" s="34">
        <v>133390.1</v>
      </c>
      <c r="BD39" s="34">
        <v>133528.4</v>
      </c>
      <c r="BE39" s="34">
        <v>133666.70000000001</v>
      </c>
      <c r="BF39" s="34">
        <v>133805</v>
      </c>
      <c r="BG39" s="34">
        <v>133943.29999999999</v>
      </c>
      <c r="BH39" s="34">
        <v>134081.60000000001</v>
      </c>
      <c r="BI39" s="34">
        <v>134219.9</v>
      </c>
      <c r="BJ39" s="34">
        <v>134358.20000000001</v>
      </c>
      <c r="BK39" s="34">
        <v>134496.5</v>
      </c>
      <c r="BL39" s="34">
        <v>134634.79999999999</v>
      </c>
      <c r="BM39" s="34">
        <f t="shared" si="13"/>
        <v>1606489.8</v>
      </c>
      <c r="BN39" s="34">
        <f t="shared" si="22"/>
        <v>133100</v>
      </c>
      <c r="BO39" s="34">
        <f t="shared" si="22"/>
        <v>133200</v>
      </c>
      <c r="BP39" s="34">
        <f t="shared" si="22"/>
        <v>133400</v>
      </c>
      <c r="BQ39" s="34">
        <f t="shared" si="22"/>
        <v>133500</v>
      </c>
      <c r="BR39" s="34">
        <f t="shared" si="22"/>
        <v>133700</v>
      </c>
      <c r="BS39" s="34">
        <f t="shared" si="22"/>
        <v>133800</v>
      </c>
      <c r="BT39" s="34">
        <f t="shared" si="22"/>
        <v>133900</v>
      </c>
      <c r="BU39" s="34">
        <f t="shared" si="22"/>
        <v>134100</v>
      </c>
      <c r="BV39" s="34">
        <f t="shared" si="22"/>
        <v>134200</v>
      </c>
      <c r="BW39" s="34">
        <f t="shared" si="22"/>
        <v>134400</v>
      </c>
      <c r="BX39" s="34">
        <f t="shared" si="22"/>
        <v>134500</v>
      </c>
      <c r="BY39" s="34">
        <f t="shared" si="22"/>
        <v>134600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  <c r="BA40" s="39">
        <v>42293.5</v>
      </c>
      <c r="BB40" s="39">
        <v>42136.9</v>
      </c>
      <c r="BC40" s="39">
        <v>41980.3</v>
      </c>
      <c r="BD40" s="39">
        <v>41823.699999999997</v>
      </c>
      <c r="BE40" s="39">
        <v>41667.1</v>
      </c>
      <c r="BF40" s="39">
        <v>41510.5</v>
      </c>
      <c r="BG40" s="39">
        <v>41353.9</v>
      </c>
      <c r="BH40" s="39">
        <v>41197.300000000003</v>
      </c>
      <c r="BI40" s="39">
        <v>41040.699999999997</v>
      </c>
      <c r="BJ40" s="39">
        <v>40884.1</v>
      </c>
      <c r="BK40" s="39">
        <v>40727.5</v>
      </c>
      <c r="BL40" s="39">
        <v>40570.9</v>
      </c>
      <c r="BM40" s="39">
        <f t="shared" si="13"/>
        <v>497186.4</v>
      </c>
      <c r="BN40" s="39">
        <f t="shared" si="22"/>
        <v>42300</v>
      </c>
      <c r="BO40" s="39">
        <f t="shared" si="22"/>
        <v>42100</v>
      </c>
      <c r="BP40" s="39">
        <f t="shared" si="22"/>
        <v>42000</v>
      </c>
      <c r="BQ40" s="39">
        <f t="shared" si="22"/>
        <v>41800</v>
      </c>
      <c r="BR40" s="39">
        <f t="shared" si="22"/>
        <v>41700</v>
      </c>
      <c r="BS40" s="39">
        <f t="shared" si="22"/>
        <v>41500</v>
      </c>
      <c r="BT40" s="39">
        <f t="shared" si="22"/>
        <v>41400</v>
      </c>
      <c r="BU40" s="39">
        <f t="shared" si="22"/>
        <v>41200</v>
      </c>
      <c r="BV40" s="39">
        <f t="shared" si="22"/>
        <v>41100</v>
      </c>
      <c r="BW40" s="39">
        <f t="shared" si="22"/>
        <v>40900</v>
      </c>
      <c r="BX40" s="39">
        <f t="shared" si="22"/>
        <v>40800</v>
      </c>
      <c r="BY40" s="39">
        <f t="shared" si="22"/>
        <v>40600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BL41" si="23">SUBTOTAL(9,E37:E40)</f>
        <v>282103</v>
      </c>
      <c r="F41" s="43">
        <f t="shared" si="23"/>
        <v>283034</v>
      </c>
      <c r="G41" s="43">
        <f t="shared" si="23"/>
        <v>282565</v>
      </c>
      <c r="H41" s="43">
        <f t="shared" si="23"/>
        <v>281119</v>
      </c>
      <c r="I41" s="43">
        <f t="shared" si="23"/>
        <v>280187</v>
      </c>
      <c r="J41" s="43">
        <f t="shared" si="23"/>
        <v>280304</v>
      </c>
      <c r="K41" s="43">
        <f t="shared" si="23"/>
        <v>281187</v>
      </c>
      <c r="L41" s="43">
        <f t="shared" si="23"/>
        <v>281094</v>
      </c>
      <c r="M41" s="43">
        <f t="shared" si="23"/>
        <v>284197</v>
      </c>
      <c r="N41" s="43">
        <f t="shared" si="23"/>
        <v>284584</v>
      </c>
      <c r="O41" s="43">
        <f t="shared" si="23"/>
        <v>283091</v>
      </c>
      <c r="P41" s="43">
        <f t="shared" si="23"/>
        <v>282475</v>
      </c>
      <c r="Q41" s="43">
        <f t="shared" si="23"/>
        <v>280534</v>
      </c>
      <c r="R41" s="43">
        <f t="shared" si="23"/>
        <v>282389</v>
      </c>
      <c r="S41" s="43">
        <f t="shared" si="23"/>
        <v>279579</v>
      </c>
      <c r="T41" s="43">
        <f t="shared" si="23"/>
        <v>282005</v>
      </c>
      <c r="U41" s="43">
        <f t="shared" si="23"/>
        <v>282138</v>
      </c>
      <c r="V41" s="43">
        <f t="shared" si="23"/>
        <v>285244</v>
      </c>
      <c r="W41" s="43">
        <f t="shared" si="23"/>
        <v>286601</v>
      </c>
      <c r="X41" s="43">
        <f t="shared" si="23"/>
        <v>286528</v>
      </c>
      <c r="Y41" s="43">
        <f t="shared" si="23"/>
        <v>285030</v>
      </c>
      <c r="Z41" s="43">
        <f t="shared" si="23"/>
        <v>283934</v>
      </c>
      <c r="AA41" s="43">
        <f t="shared" si="23"/>
        <v>285045</v>
      </c>
      <c r="AB41" s="43">
        <f t="shared" si="23"/>
        <v>283708</v>
      </c>
      <c r="AC41" s="43">
        <f t="shared" si="23"/>
        <v>281685</v>
      </c>
      <c r="AD41" s="43">
        <f t="shared" si="23"/>
        <v>280661</v>
      </c>
      <c r="AE41" s="43">
        <f t="shared" si="23"/>
        <v>279437</v>
      </c>
      <c r="AF41" s="43">
        <f t="shared" si="23"/>
        <v>282229</v>
      </c>
      <c r="AG41" s="43">
        <f t="shared" si="23"/>
        <v>282499</v>
      </c>
      <c r="AH41" s="43">
        <f t="shared" si="23"/>
        <v>285964</v>
      </c>
      <c r="AI41" s="43">
        <f t="shared" si="23"/>
        <v>287604</v>
      </c>
      <c r="AJ41" s="43">
        <f t="shared" si="23"/>
        <v>289443</v>
      </c>
      <c r="AK41" s="43">
        <f t="shared" si="23"/>
        <v>290332</v>
      </c>
      <c r="AL41" s="43">
        <f t="shared" si="23"/>
        <v>288614</v>
      </c>
      <c r="AM41" s="43">
        <f t="shared" si="23"/>
        <v>287086</v>
      </c>
      <c r="AN41" s="43">
        <f t="shared" si="23"/>
        <v>286469</v>
      </c>
      <c r="AO41" s="43">
        <f t="shared" si="23"/>
        <v>286631</v>
      </c>
      <c r="AP41" s="43">
        <f t="shared" si="23"/>
        <v>286794</v>
      </c>
      <c r="AQ41" s="43">
        <f t="shared" si="23"/>
        <v>286956</v>
      </c>
      <c r="AR41" s="43">
        <f t="shared" si="23"/>
        <v>287117</v>
      </c>
      <c r="AS41" s="43">
        <f t="shared" si="23"/>
        <v>287280</v>
      </c>
      <c r="AT41" s="43">
        <f t="shared" si="23"/>
        <v>287442</v>
      </c>
      <c r="AU41" s="43">
        <f t="shared" si="23"/>
        <v>287604</v>
      </c>
      <c r="AV41" s="43">
        <f t="shared" si="23"/>
        <v>287767</v>
      </c>
      <c r="AW41" s="43">
        <f t="shared" si="23"/>
        <v>287928</v>
      </c>
      <c r="AX41" s="43">
        <f t="shared" si="23"/>
        <v>288091</v>
      </c>
      <c r="AY41" s="43">
        <f t="shared" si="23"/>
        <v>288254</v>
      </c>
      <c r="AZ41" s="43">
        <f t="shared" si="23"/>
        <v>288416</v>
      </c>
      <c r="BA41" s="43">
        <f t="shared" si="23"/>
        <v>288579</v>
      </c>
      <c r="BB41" s="43">
        <f t="shared" si="23"/>
        <v>288741.7</v>
      </c>
      <c r="BC41" s="43">
        <f t="shared" si="23"/>
        <v>288904.40000000002</v>
      </c>
      <c r="BD41" s="43">
        <f t="shared" si="23"/>
        <v>289067.09999999998</v>
      </c>
      <c r="BE41" s="43">
        <f t="shared" si="23"/>
        <v>289229.8</v>
      </c>
      <c r="BF41" s="43">
        <f t="shared" si="23"/>
        <v>289392.5</v>
      </c>
      <c r="BG41" s="43">
        <f t="shared" si="23"/>
        <v>289555.20000000001</v>
      </c>
      <c r="BH41" s="43">
        <f t="shared" si="23"/>
        <v>289717.90000000002</v>
      </c>
      <c r="BI41" s="43">
        <f t="shared" si="23"/>
        <v>289880.59999999998</v>
      </c>
      <c r="BJ41" s="43">
        <f t="shared" si="23"/>
        <v>290043.3</v>
      </c>
      <c r="BK41" s="43">
        <f t="shared" si="23"/>
        <v>290206</v>
      </c>
      <c r="BL41" s="43">
        <f t="shared" si="23"/>
        <v>290368.7</v>
      </c>
      <c r="BM41" s="56">
        <f t="shared" si="13"/>
        <v>3473686.2</v>
      </c>
      <c r="BN41" s="43">
        <f t="shared" si="22"/>
        <v>288600</v>
      </c>
      <c r="BO41" s="43">
        <f t="shared" si="22"/>
        <v>288700</v>
      </c>
      <c r="BP41" s="43">
        <f t="shared" si="22"/>
        <v>288900</v>
      </c>
      <c r="BQ41" s="43">
        <f t="shared" si="22"/>
        <v>289100</v>
      </c>
      <c r="BR41" s="43">
        <f t="shared" si="22"/>
        <v>289200</v>
      </c>
      <c r="BS41" s="43">
        <f t="shared" si="22"/>
        <v>289400</v>
      </c>
      <c r="BT41" s="43">
        <f t="shared" si="22"/>
        <v>289600</v>
      </c>
      <c r="BU41" s="43">
        <f t="shared" si="22"/>
        <v>289700</v>
      </c>
      <c r="BV41" s="43">
        <f t="shared" si="22"/>
        <v>289900</v>
      </c>
      <c r="BW41" s="43">
        <f t="shared" si="22"/>
        <v>290000</v>
      </c>
      <c r="BX41" s="43">
        <f t="shared" si="22"/>
        <v>290200</v>
      </c>
      <c r="BY41" s="43">
        <f t="shared" si="22"/>
        <v>290400</v>
      </c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  <c r="BA42" s="34">
        <v>-3802</v>
      </c>
      <c r="BB42" s="34">
        <v>-3868</v>
      </c>
      <c r="BC42" s="34">
        <v>-3934</v>
      </c>
      <c r="BD42" s="34">
        <v>-4000</v>
      </c>
      <c r="BE42" s="34">
        <v>-4066</v>
      </c>
      <c r="BF42" s="34">
        <v>-4132</v>
      </c>
      <c r="BG42" s="34">
        <v>-4198</v>
      </c>
      <c r="BH42" s="34">
        <v>-4264</v>
      </c>
      <c r="BI42" s="34">
        <v>-4330</v>
      </c>
      <c r="BJ42" s="34">
        <v>-4396</v>
      </c>
      <c r="BK42" s="34">
        <v>-4462</v>
      </c>
      <c r="BL42" s="34">
        <v>-4528</v>
      </c>
      <c r="BM42" s="34">
        <f t="shared" si="13"/>
        <v>-49980</v>
      </c>
      <c r="BN42" s="34">
        <f t="shared" si="22"/>
        <v>-3700</v>
      </c>
      <c r="BO42" s="34">
        <f t="shared" si="22"/>
        <v>-3800</v>
      </c>
      <c r="BP42" s="34">
        <f t="shared" si="22"/>
        <v>-3900</v>
      </c>
      <c r="BQ42" s="34">
        <f t="shared" si="22"/>
        <v>-4000</v>
      </c>
      <c r="BR42" s="34">
        <f t="shared" si="22"/>
        <v>-4000</v>
      </c>
      <c r="BS42" s="34">
        <f t="shared" si="22"/>
        <v>-4100</v>
      </c>
      <c r="BT42" s="34">
        <f t="shared" si="22"/>
        <v>-4200</v>
      </c>
      <c r="BU42" s="34">
        <f t="shared" si="22"/>
        <v>-4300</v>
      </c>
      <c r="BV42" s="34">
        <f t="shared" si="22"/>
        <v>-4400</v>
      </c>
      <c r="BW42" s="34">
        <f t="shared" si="22"/>
        <v>-4500</v>
      </c>
      <c r="BX42" s="34">
        <f t="shared" si="22"/>
        <v>-4500</v>
      </c>
      <c r="BY42" s="34">
        <f t="shared" si="22"/>
        <v>-4600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  <c r="BA43" s="34">
        <v>109</v>
      </c>
      <c r="BB43" s="34">
        <v>62.7</v>
      </c>
      <c r="BC43" s="34">
        <v>16.399999999999999</v>
      </c>
      <c r="BD43" s="34">
        <v>-29.9</v>
      </c>
      <c r="BE43" s="34">
        <v>-76.2</v>
      </c>
      <c r="BF43" s="34">
        <v>-122.5</v>
      </c>
      <c r="BG43" s="34">
        <v>-168.8</v>
      </c>
      <c r="BH43" s="34">
        <v>-215.1</v>
      </c>
      <c r="BI43" s="34">
        <v>-261.39999999999998</v>
      </c>
      <c r="BJ43" s="34">
        <v>-307.7</v>
      </c>
      <c r="BK43" s="34">
        <v>-354</v>
      </c>
      <c r="BL43" s="34">
        <v>-400.3</v>
      </c>
      <c r="BM43" s="34">
        <f t="shared" si="13"/>
        <v>-1747.8</v>
      </c>
      <c r="BN43" s="34">
        <f t="shared" si="22"/>
        <v>-200</v>
      </c>
      <c r="BO43" s="34">
        <f t="shared" si="22"/>
        <v>-200</v>
      </c>
      <c r="BP43" s="34">
        <f t="shared" si="22"/>
        <v>-200</v>
      </c>
      <c r="BQ43" s="34">
        <f t="shared" si="22"/>
        <v>-200</v>
      </c>
      <c r="BR43" s="34">
        <f t="shared" si="22"/>
        <v>-200</v>
      </c>
      <c r="BS43" s="34">
        <f t="shared" si="22"/>
        <v>-200</v>
      </c>
      <c r="BT43" s="34">
        <f t="shared" si="22"/>
        <v>-100</v>
      </c>
      <c r="BU43" s="34">
        <f t="shared" si="22"/>
        <v>-100</v>
      </c>
      <c r="BV43" s="34">
        <f t="shared" si="22"/>
        <v>-100</v>
      </c>
      <c r="BW43" s="34">
        <f t="shared" si="22"/>
        <v>-100</v>
      </c>
      <c r="BX43" s="34">
        <f t="shared" si="22"/>
        <v>-100</v>
      </c>
      <c r="BY43" s="34">
        <f t="shared" si="22"/>
        <v>-100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  <c r="BA44" s="34">
        <v>3618</v>
      </c>
      <c r="BB44" s="34">
        <v>3718</v>
      </c>
      <c r="BC44" s="34">
        <v>3818</v>
      </c>
      <c r="BD44" s="34">
        <v>3918</v>
      </c>
      <c r="BE44" s="34">
        <v>4018</v>
      </c>
      <c r="BF44" s="34">
        <v>4118</v>
      </c>
      <c r="BG44" s="34">
        <v>4218</v>
      </c>
      <c r="BH44" s="34">
        <v>4318</v>
      </c>
      <c r="BI44" s="34">
        <v>4418</v>
      </c>
      <c r="BJ44" s="34">
        <v>4518</v>
      </c>
      <c r="BK44" s="34">
        <v>4618</v>
      </c>
      <c r="BL44" s="34">
        <v>4718</v>
      </c>
      <c r="BM44" s="34">
        <f t="shared" si="13"/>
        <v>50016</v>
      </c>
      <c r="BN44" s="34">
        <f t="shared" si="22"/>
        <v>3400</v>
      </c>
      <c r="BO44" s="34">
        <f t="shared" si="22"/>
        <v>3500</v>
      </c>
      <c r="BP44" s="34">
        <f t="shared" si="22"/>
        <v>3700</v>
      </c>
      <c r="BQ44" s="34">
        <f t="shared" si="22"/>
        <v>3800</v>
      </c>
      <c r="BR44" s="34">
        <f t="shared" si="22"/>
        <v>4000</v>
      </c>
      <c r="BS44" s="34">
        <f t="shared" si="22"/>
        <v>4100</v>
      </c>
      <c r="BT44" s="34">
        <f t="shared" si="22"/>
        <v>4200</v>
      </c>
      <c r="BU44" s="34">
        <f t="shared" si="22"/>
        <v>4400</v>
      </c>
      <c r="BV44" s="34">
        <f t="shared" si="22"/>
        <v>4500</v>
      </c>
      <c r="BW44" s="34">
        <f t="shared" si="22"/>
        <v>4700</v>
      </c>
      <c r="BX44" s="34">
        <f t="shared" si="22"/>
        <v>4800</v>
      </c>
      <c r="BY44" s="34">
        <f t="shared" si="22"/>
        <v>4900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  <c r="BA45" s="34">
        <v>5455</v>
      </c>
      <c r="BB45" s="34">
        <v>5632</v>
      </c>
      <c r="BC45" s="34">
        <v>5809</v>
      </c>
      <c r="BD45" s="34">
        <v>5986</v>
      </c>
      <c r="BE45" s="34">
        <v>6163</v>
      </c>
      <c r="BF45" s="34">
        <v>6340</v>
      </c>
      <c r="BG45" s="34">
        <v>6517</v>
      </c>
      <c r="BH45" s="34">
        <v>6694</v>
      </c>
      <c r="BI45" s="34">
        <v>6871</v>
      </c>
      <c r="BJ45" s="34">
        <v>7048</v>
      </c>
      <c r="BK45" s="34">
        <v>7225</v>
      </c>
      <c r="BL45" s="34">
        <v>7402</v>
      </c>
      <c r="BM45" s="34">
        <f t="shared" si="13"/>
        <v>77142</v>
      </c>
      <c r="BN45" s="34">
        <f t="shared" si="22"/>
        <v>5000</v>
      </c>
      <c r="BO45" s="34">
        <f t="shared" si="22"/>
        <v>5200</v>
      </c>
      <c r="BP45" s="34">
        <f t="shared" si="22"/>
        <v>5500</v>
      </c>
      <c r="BQ45" s="34">
        <f t="shared" si="22"/>
        <v>5800</v>
      </c>
      <c r="BR45" s="34">
        <f t="shared" si="22"/>
        <v>6000</v>
      </c>
      <c r="BS45" s="34">
        <f t="shared" si="22"/>
        <v>6300</v>
      </c>
      <c r="BT45" s="34">
        <f t="shared" si="22"/>
        <v>6600</v>
      </c>
      <c r="BU45" s="34">
        <f t="shared" si="22"/>
        <v>6800</v>
      </c>
      <c r="BV45" s="34">
        <f t="shared" si="22"/>
        <v>7100</v>
      </c>
      <c r="BW45" s="34">
        <f t="shared" si="22"/>
        <v>7400</v>
      </c>
      <c r="BX45" s="34">
        <f t="shared" si="22"/>
        <v>7600</v>
      </c>
      <c r="BY45" s="34">
        <f t="shared" si="22"/>
        <v>7900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  <c r="BA46" s="34">
        <v>13812.5</v>
      </c>
      <c r="BB46" s="34">
        <v>14082.1</v>
      </c>
      <c r="BC46" s="34">
        <v>14351.7</v>
      </c>
      <c r="BD46" s="34">
        <v>14621.3</v>
      </c>
      <c r="BE46" s="34">
        <v>14890.9</v>
      </c>
      <c r="BF46" s="34">
        <v>15160.5</v>
      </c>
      <c r="BG46" s="34">
        <v>15430.1</v>
      </c>
      <c r="BH46" s="34">
        <v>15699.7</v>
      </c>
      <c r="BI46" s="34">
        <v>15969.3</v>
      </c>
      <c r="BJ46" s="34">
        <v>16238.9</v>
      </c>
      <c r="BK46" s="34">
        <v>16508.5</v>
      </c>
      <c r="BL46" s="34">
        <v>16778.099999999999</v>
      </c>
      <c r="BM46" s="34">
        <f t="shared" si="13"/>
        <v>183543.6</v>
      </c>
      <c r="BN46" s="34">
        <f t="shared" si="22"/>
        <v>13400</v>
      </c>
      <c r="BO46" s="34">
        <f t="shared" si="22"/>
        <v>13800</v>
      </c>
      <c r="BP46" s="34">
        <f t="shared" si="22"/>
        <v>14100</v>
      </c>
      <c r="BQ46" s="34">
        <f t="shared" si="22"/>
        <v>14400</v>
      </c>
      <c r="BR46" s="34">
        <f t="shared" si="22"/>
        <v>14800</v>
      </c>
      <c r="BS46" s="34">
        <f t="shared" si="22"/>
        <v>15100</v>
      </c>
      <c r="BT46" s="34">
        <f t="shared" si="22"/>
        <v>15500</v>
      </c>
      <c r="BU46" s="34">
        <f t="shared" si="22"/>
        <v>15800</v>
      </c>
      <c r="BV46" s="34">
        <f t="shared" si="22"/>
        <v>16200</v>
      </c>
      <c r="BW46" s="34">
        <f t="shared" si="22"/>
        <v>16500</v>
      </c>
      <c r="BX46" s="34">
        <f t="shared" si="22"/>
        <v>16800</v>
      </c>
      <c r="BY46" s="34">
        <f t="shared" si="22"/>
        <v>17200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  <c r="BA47" s="34">
        <v>-8653</v>
      </c>
      <c r="BB47" s="34">
        <v>-8861.7000000000007</v>
      </c>
      <c r="BC47" s="34">
        <v>-9070.4</v>
      </c>
      <c r="BD47" s="34">
        <v>-9279.1</v>
      </c>
      <c r="BE47" s="34">
        <v>-9487.7999999999993</v>
      </c>
      <c r="BF47" s="34">
        <v>-9696.5</v>
      </c>
      <c r="BG47" s="34">
        <v>-9905.2000000000007</v>
      </c>
      <c r="BH47" s="34">
        <v>-10113.9</v>
      </c>
      <c r="BI47" s="34">
        <v>-10322.6</v>
      </c>
      <c r="BJ47" s="34">
        <v>-10531.3</v>
      </c>
      <c r="BK47" s="34">
        <v>-10740</v>
      </c>
      <c r="BL47" s="34">
        <v>-10948.7</v>
      </c>
      <c r="BM47" s="34">
        <f t="shared" si="13"/>
        <v>-117610.2</v>
      </c>
      <c r="BN47" s="34">
        <f t="shared" si="22"/>
        <v>-8300</v>
      </c>
      <c r="BO47" s="34">
        <f t="shared" si="22"/>
        <v>-8500</v>
      </c>
      <c r="BP47" s="34">
        <f t="shared" si="22"/>
        <v>-8800</v>
      </c>
      <c r="BQ47" s="34">
        <f t="shared" si="22"/>
        <v>-9100</v>
      </c>
      <c r="BR47" s="34">
        <f t="shared" si="22"/>
        <v>-9400</v>
      </c>
      <c r="BS47" s="34">
        <f t="shared" si="22"/>
        <v>-9700</v>
      </c>
      <c r="BT47" s="34">
        <f t="shared" si="22"/>
        <v>-9900</v>
      </c>
      <c r="BU47" s="34">
        <f t="shared" si="22"/>
        <v>-10200</v>
      </c>
      <c r="BV47" s="34">
        <f t="shared" si="22"/>
        <v>-10500</v>
      </c>
      <c r="BW47" s="34">
        <f t="shared" si="22"/>
        <v>-10800</v>
      </c>
      <c r="BX47" s="34">
        <f t="shared" si="22"/>
        <v>-11100</v>
      </c>
      <c r="BY47" s="34">
        <f t="shared" si="22"/>
        <v>-11300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  <c r="BA48" s="34">
        <v>10198.5</v>
      </c>
      <c r="BB48" s="34">
        <v>10371.9</v>
      </c>
      <c r="BC48" s="34">
        <v>10545.3</v>
      </c>
      <c r="BD48" s="34">
        <v>10718.7</v>
      </c>
      <c r="BE48" s="34">
        <v>10892.1</v>
      </c>
      <c r="BF48" s="34">
        <v>11065.5</v>
      </c>
      <c r="BG48" s="34">
        <v>11238.9</v>
      </c>
      <c r="BH48" s="34">
        <v>11412.3</v>
      </c>
      <c r="BI48" s="34">
        <v>11585.7</v>
      </c>
      <c r="BJ48" s="34">
        <v>11759.1</v>
      </c>
      <c r="BK48" s="34">
        <v>11932.5</v>
      </c>
      <c r="BL48" s="34">
        <v>12105.9</v>
      </c>
      <c r="BM48" s="34">
        <f t="shared" si="13"/>
        <v>133826.4</v>
      </c>
      <c r="BN48" s="34">
        <f t="shared" si="22"/>
        <v>10000</v>
      </c>
      <c r="BO48" s="34">
        <f t="shared" si="22"/>
        <v>10200</v>
      </c>
      <c r="BP48" s="34">
        <f t="shared" si="22"/>
        <v>10400</v>
      </c>
      <c r="BQ48" s="34">
        <f t="shared" si="22"/>
        <v>10600</v>
      </c>
      <c r="BR48" s="34">
        <f t="shared" si="22"/>
        <v>10800</v>
      </c>
      <c r="BS48" s="34">
        <f t="shared" si="22"/>
        <v>11000</v>
      </c>
      <c r="BT48" s="34">
        <f t="shared" si="22"/>
        <v>11300</v>
      </c>
      <c r="BU48" s="34">
        <f t="shared" si="22"/>
        <v>11500</v>
      </c>
      <c r="BV48" s="34">
        <f t="shared" si="22"/>
        <v>11700</v>
      </c>
      <c r="BW48" s="34">
        <f t="shared" si="22"/>
        <v>11900</v>
      </c>
      <c r="BX48" s="34">
        <f t="shared" si="22"/>
        <v>12100</v>
      </c>
      <c r="BY48" s="34">
        <f t="shared" si="22"/>
        <v>12300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  <c r="BA49" s="34">
        <v>-10591.5</v>
      </c>
      <c r="BB49" s="34">
        <v>-10805.1</v>
      </c>
      <c r="BC49" s="34">
        <v>-11018.7</v>
      </c>
      <c r="BD49" s="34">
        <v>-11232.3</v>
      </c>
      <c r="BE49" s="34">
        <v>-11445.9</v>
      </c>
      <c r="BF49" s="34">
        <v>-11659.5</v>
      </c>
      <c r="BG49" s="34">
        <v>-11873.1</v>
      </c>
      <c r="BH49" s="34">
        <v>-12086.7</v>
      </c>
      <c r="BI49" s="34">
        <v>-12300.3</v>
      </c>
      <c r="BJ49" s="34">
        <v>-12513.9</v>
      </c>
      <c r="BK49" s="34">
        <v>-12727.5</v>
      </c>
      <c r="BL49" s="34">
        <v>-12941.1</v>
      </c>
      <c r="BM49" s="34">
        <f t="shared" si="13"/>
        <v>-141195.6</v>
      </c>
      <c r="BN49" s="34">
        <f t="shared" si="22"/>
        <v>-10300</v>
      </c>
      <c r="BO49" s="34">
        <f t="shared" si="22"/>
        <v>-10500</v>
      </c>
      <c r="BP49" s="34">
        <f t="shared" si="22"/>
        <v>-10800</v>
      </c>
      <c r="BQ49" s="34">
        <f t="shared" si="22"/>
        <v>-11100</v>
      </c>
      <c r="BR49" s="34">
        <f t="shared" si="22"/>
        <v>-11400</v>
      </c>
      <c r="BS49" s="34">
        <f t="shared" si="22"/>
        <v>-11600</v>
      </c>
      <c r="BT49" s="34">
        <f t="shared" si="22"/>
        <v>-11900</v>
      </c>
      <c r="BU49" s="34">
        <f t="shared" si="22"/>
        <v>-12200</v>
      </c>
      <c r="BV49" s="34">
        <f t="shared" si="22"/>
        <v>-12500</v>
      </c>
      <c r="BW49" s="34">
        <f t="shared" si="22"/>
        <v>-12700</v>
      </c>
      <c r="BX49" s="34">
        <f t="shared" si="22"/>
        <v>-13000</v>
      </c>
      <c r="BY49" s="34">
        <f t="shared" si="22"/>
        <v>-13300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  <c r="BA50" s="39">
        <v>-10563</v>
      </c>
      <c r="BB50" s="39">
        <v>-10803</v>
      </c>
      <c r="BC50" s="39">
        <v>-11043</v>
      </c>
      <c r="BD50" s="39">
        <v>-11283</v>
      </c>
      <c r="BE50" s="39">
        <v>-11523</v>
      </c>
      <c r="BF50" s="39">
        <v>-11763</v>
      </c>
      <c r="BG50" s="39">
        <v>-12003</v>
      </c>
      <c r="BH50" s="39">
        <v>-12243</v>
      </c>
      <c r="BI50" s="39">
        <v>-12483</v>
      </c>
      <c r="BJ50" s="39">
        <v>-12723</v>
      </c>
      <c r="BK50" s="39">
        <v>-12963</v>
      </c>
      <c r="BL50" s="39">
        <v>-13203</v>
      </c>
      <c r="BM50" s="39">
        <f t="shared" si="13"/>
        <v>-142596</v>
      </c>
      <c r="BN50" s="39">
        <f t="shared" si="22"/>
        <v>-10100</v>
      </c>
      <c r="BO50" s="39">
        <f t="shared" si="22"/>
        <v>-10500</v>
      </c>
      <c r="BP50" s="39">
        <f t="shared" si="22"/>
        <v>-10800</v>
      </c>
      <c r="BQ50" s="39">
        <f t="shared" si="22"/>
        <v>-11100</v>
      </c>
      <c r="BR50" s="39">
        <f t="shared" si="22"/>
        <v>-11400</v>
      </c>
      <c r="BS50" s="39">
        <f t="shared" si="22"/>
        <v>-11700</v>
      </c>
      <c r="BT50" s="39">
        <f t="shared" si="22"/>
        <v>-12000</v>
      </c>
      <c r="BU50" s="39">
        <f t="shared" si="22"/>
        <v>-12400</v>
      </c>
      <c r="BV50" s="39">
        <f t="shared" si="22"/>
        <v>-12700</v>
      </c>
      <c r="BW50" s="39">
        <f t="shared" si="22"/>
        <v>-13000</v>
      </c>
      <c r="BX50" s="39">
        <f t="shared" si="22"/>
        <v>-13300</v>
      </c>
      <c r="BY50" s="39">
        <f t="shared" si="22"/>
        <v>-13600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BL51" si="24">SUBTOTAL(9,E42:E50)</f>
        <v>3072</v>
      </c>
      <c r="F51" s="43">
        <f t="shared" si="24"/>
        <v>5745</v>
      </c>
      <c r="G51" s="43">
        <f t="shared" si="24"/>
        <v>5765</v>
      </c>
      <c r="H51" s="43">
        <f t="shared" si="24"/>
        <v>4809</v>
      </c>
      <c r="I51" s="43">
        <f t="shared" si="24"/>
        <v>3943</v>
      </c>
      <c r="J51" s="43">
        <f t="shared" si="24"/>
        <v>1779</v>
      </c>
      <c r="K51" s="43">
        <f t="shared" si="24"/>
        <v>7966</v>
      </c>
      <c r="L51" s="43">
        <f t="shared" si="24"/>
        <v>2708</v>
      </c>
      <c r="M51" s="43">
        <f t="shared" si="24"/>
        <v>835</v>
      </c>
      <c r="N51" s="43">
        <f t="shared" si="24"/>
        <v>4724</v>
      </c>
      <c r="O51" s="43">
        <f t="shared" si="24"/>
        <v>-1074</v>
      </c>
      <c r="P51" s="43">
        <f t="shared" si="24"/>
        <v>-4012</v>
      </c>
      <c r="Q51" s="43">
        <f t="shared" si="24"/>
        <v>-5339</v>
      </c>
      <c r="R51" s="43">
        <f t="shared" si="24"/>
        <v>-6928</v>
      </c>
      <c r="S51" s="43">
        <f t="shared" si="24"/>
        <v>-2204</v>
      </c>
      <c r="T51" s="43">
        <f t="shared" si="24"/>
        <v>-1309</v>
      </c>
      <c r="U51" s="43">
        <f t="shared" si="24"/>
        <v>448</v>
      </c>
      <c r="V51" s="43">
        <f t="shared" si="24"/>
        <v>2361</v>
      </c>
      <c r="W51" s="43">
        <f t="shared" si="24"/>
        <v>-204</v>
      </c>
      <c r="X51" s="43">
        <f t="shared" si="24"/>
        <v>503</v>
      </c>
      <c r="Y51" s="43">
        <f t="shared" si="24"/>
        <v>783</v>
      </c>
      <c r="Z51" s="43">
        <f t="shared" si="24"/>
        <v>-137</v>
      </c>
      <c r="AA51" s="43">
        <f t="shared" si="24"/>
        <v>-2109</v>
      </c>
      <c r="AB51" s="43">
        <f t="shared" si="24"/>
        <v>-569</v>
      </c>
      <c r="AC51" s="43">
        <f t="shared" si="24"/>
        <v>2557</v>
      </c>
      <c r="AD51" s="43">
        <f t="shared" si="24"/>
        <v>2558</v>
      </c>
      <c r="AE51" s="43">
        <f t="shared" si="24"/>
        <v>3564</v>
      </c>
      <c r="AF51" s="43">
        <f t="shared" si="24"/>
        <v>3091</v>
      </c>
      <c r="AG51" s="43">
        <f t="shared" si="24"/>
        <v>4300</v>
      </c>
      <c r="AH51" s="43">
        <f t="shared" si="24"/>
        <v>1497</v>
      </c>
      <c r="AI51" s="43">
        <f t="shared" si="24"/>
        <v>1342</v>
      </c>
      <c r="AJ51" s="43">
        <f t="shared" si="24"/>
        <v>993</v>
      </c>
      <c r="AK51" s="43">
        <f t="shared" si="24"/>
        <v>1794</v>
      </c>
      <c r="AL51" s="43">
        <f t="shared" si="24"/>
        <v>315</v>
      </c>
      <c r="AM51" s="43">
        <f t="shared" si="24"/>
        <v>1278</v>
      </c>
      <c r="AN51" s="43">
        <f t="shared" si="24"/>
        <v>297</v>
      </c>
      <c r="AO51" s="43">
        <f t="shared" si="24"/>
        <v>241</v>
      </c>
      <c r="AP51" s="43">
        <f t="shared" si="24"/>
        <v>186</v>
      </c>
      <c r="AQ51" s="43">
        <f t="shared" si="24"/>
        <v>132</v>
      </c>
      <c r="AR51" s="43">
        <f t="shared" si="24"/>
        <v>76</v>
      </c>
      <c r="AS51" s="43">
        <f t="shared" si="24"/>
        <v>21</v>
      </c>
      <c r="AT51" s="43">
        <f t="shared" si="24"/>
        <v>-35</v>
      </c>
      <c r="AU51" s="43">
        <f t="shared" si="24"/>
        <v>-89</v>
      </c>
      <c r="AV51" s="43">
        <f t="shared" si="24"/>
        <v>-145</v>
      </c>
      <c r="AW51" s="43">
        <f t="shared" si="24"/>
        <v>-198</v>
      </c>
      <c r="AX51" s="43">
        <f t="shared" si="24"/>
        <v>-253</v>
      </c>
      <c r="AY51" s="43">
        <f t="shared" si="24"/>
        <v>-307</v>
      </c>
      <c r="AZ51" s="43">
        <f t="shared" si="24"/>
        <v>-362</v>
      </c>
      <c r="BA51" s="43">
        <f t="shared" si="24"/>
        <v>-416.5</v>
      </c>
      <c r="BB51" s="43">
        <f t="shared" si="24"/>
        <v>-471.10000000000036</v>
      </c>
      <c r="BC51" s="43">
        <f t="shared" si="24"/>
        <v>-525.70000000000073</v>
      </c>
      <c r="BD51" s="43">
        <f t="shared" si="24"/>
        <v>-580.29999999999927</v>
      </c>
      <c r="BE51" s="43">
        <f t="shared" si="24"/>
        <v>-634.89999999999964</v>
      </c>
      <c r="BF51" s="43">
        <f t="shared" si="24"/>
        <v>-689.5</v>
      </c>
      <c r="BG51" s="43">
        <f t="shared" si="24"/>
        <v>-744.10000000000036</v>
      </c>
      <c r="BH51" s="43">
        <f t="shared" si="24"/>
        <v>-798.70000000000073</v>
      </c>
      <c r="BI51" s="43">
        <f t="shared" si="24"/>
        <v>-853.29999999999927</v>
      </c>
      <c r="BJ51" s="43">
        <f t="shared" si="24"/>
        <v>-907.89999999999964</v>
      </c>
      <c r="BK51" s="43">
        <f t="shared" si="24"/>
        <v>-962.5</v>
      </c>
      <c r="BL51" s="43">
        <f t="shared" si="24"/>
        <v>-1017.1000000000004</v>
      </c>
      <c r="BM51" s="56">
        <f t="shared" si="13"/>
        <v>-8601.6</v>
      </c>
      <c r="BN51" s="43">
        <f t="shared" si="22"/>
        <v>2800</v>
      </c>
      <c r="BO51" s="43">
        <f t="shared" si="22"/>
        <v>2200</v>
      </c>
      <c r="BP51" s="43">
        <f t="shared" si="22"/>
        <v>1500</v>
      </c>
      <c r="BQ51" s="43">
        <f t="shared" si="22"/>
        <v>900</v>
      </c>
      <c r="BR51" s="43">
        <f t="shared" si="22"/>
        <v>200</v>
      </c>
      <c r="BS51" s="43">
        <f t="shared" si="22"/>
        <v>-400</v>
      </c>
      <c r="BT51" s="43">
        <f t="shared" si="22"/>
        <v>-1000</v>
      </c>
      <c r="BU51" s="43">
        <f t="shared" si="22"/>
        <v>-1700</v>
      </c>
      <c r="BV51" s="43">
        <f t="shared" si="22"/>
        <v>-2300</v>
      </c>
      <c r="BW51" s="43">
        <f t="shared" si="22"/>
        <v>-3000</v>
      </c>
      <c r="BX51" s="43">
        <f t="shared" si="22"/>
        <v>-3600</v>
      </c>
      <c r="BY51" s="43">
        <f t="shared" si="22"/>
        <v>-4200</v>
      </c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  <c r="BA52" s="34">
        <v>5529</v>
      </c>
      <c r="BB52" s="34">
        <v>5673.7</v>
      </c>
      <c r="BC52" s="34">
        <v>5818.4</v>
      </c>
      <c r="BD52" s="34">
        <v>5963.1</v>
      </c>
      <c r="BE52" s="34">
        <v>6107.8</v>
      </c>
      <c r="BF52" s="34">
        <v>6252.5</v>
      </c>
      <c r="BG52" s="34">
        <v>6397.2</v>
      </c>
      <c r="BH52" s="34">
        <v>6541.9</v>
      </c>
      <c r="BI52" s="34">
        <v>6686.6</v>
      </c>
      <c r="BJ52" s="34">
        <v>6831.3</v>
      </c>
      <c r="BK52" s="34">
        <v>6976</v>
      </c>
      <c r="BL52" s="34">
        <v>7120.7</v>
      </c>
      <c r="BM52" s="34">
        <f t="shared" si="13"/>
        <v>75898.2</v>
      </c>
      <c r="BN52" s="34">
        <f t="shared" si="22"/>
        <v>5200</v>
      </c>
      <c r="BO52" s="34">
        <f t="shared" si="22"/>
        <v>5400</v>
      </c>
      <c r="BP52" s="34">
        <f t="shared" si="22"/>
        <v>5600</v>
      </c>
      <c r="BQ52" s="34">
        <f t="shared" si="22"/>
        <v>5800</v>
      </c>
      <c r="BR52" s="34">
        <f t="shared" si="22"/>
        <v>6000</v>
      </c>
      <c r="BS52" s="34">
        <f t="shared" si="22"/>
        <v>6200</v>
      </c>
      <c r="BT52" s="34">
        <f t="shared" si="22"/>
        <v>6400</v>
      </c>
      <c r="BU52" s="34">
        <f t="shared" si="22"/>
        <v>6600</v>
      </c>
      <c r="BV52" s="34">
        <f t="shared" si="22"/>
        <v>6800</v>
      </c>
      <c r="BW52" s="34">
        <f t="shared" si="22"/>
        <v>7000</v>
      </c>
      <c r="BX52" s="34">
        <f t="shared" si="22"/>
        <v>7200</v>
      </c>
      <c r="BY52" s="34">
        <f t="shared" si="22"/>
        <v>7400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  <c r="BA53" s="34">
        <v>208567.5</v>
      </c>
      <c r="BB53" s="34">
        <v>208437.9</v>
      </c>
      <c r="BC53" s="34">
        <v>208308.3</v>
      </c>
      <c r="BD53" s="34">
        <v>208178.7</v>
      </c>
      <c r="BE53" s="34">
        <v>208049.1</v>
      </c>
      <c r="BF53" s="34">
        <v>207919.5</v>
      </c>
      <c r="BG53" s="34">
        <v>207789.9</v>
      </c>
      <c r="BH53" s="34">
        <v>207660.3</v>
      </c>
      <c r="BI53" s="34">
        <v>207530.7</v>
      </c>
      <c r="BJ53" s="34">
        <v>207401.1</v>
      </c>
      <c r="BK53" s="34">
        <v>207271.5</v>
      </c>
      <c r="BL53" s="34">
        <v>207141.9</v>
      </c>
      <c r="BM53" s="34">
        <f t="shared" si="13"/>
        <v>2494256.4</v>
      </c>
      <c r="BN53" s="34">
        <f t="shared" si="22"/>
        <v>208600</v>
      </c>
      <c r="BO53" s="34">
        <f t="shared" si="22"/>
        <v>208400</v>
      </c>
      <c r="BP53" s="34">
        <f t="shared" si="22"/>
        <v>208300</v>
      </c>
      <c r="BQ53" s="34">
        <f t="shared" si="22"/>
        <v>208200</v>
      </c>
      <c r="BR53" s="34">
        <f t="shared" si="22"/>
        <v>208000</v>
      </c>
      <c r="BS53" s="34">
        <f t="shared" si="22"/>
        <v>207900</v>
      </c>
      <c r="BT53" s="34">
        <f t="shared" si="22"/>
        <v>207800</v>
      </c>
      <c r="BU53" s="34">
        <f t="shared" si="22"/>
        <v>207700</v>
      </c>
      <c r="BV53" s="34">
        <f t="shared" si="22"/>
        <v>207500</v>
      </c>
      <c r="BW53" s="34">
        <f t="shared" si="22"/>
        <v>207400</v>
      </c>
      <c r="BX53" s="34">
        <f t="shared" si="22"/>
        <v>207300</v>
      </c>
      <c r="BY53" s="34">
        <f t="shared" si="22"/>
        <v>207100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  <c r="BA54" s="34">
        <v>9261.5</v>
      </c>
      <c r="BB54" s="34">
        <v>9219.2000000000007</v>
      </c>
      <c r="BC54" s="34">
        <v>9176.9</v>
      </c>
      <c r="BD54" s="34">
        <v>9134.6</v>
      </c>
      <c r="BE54" s="34">
        <v>9092.2999999999993</v>
      </c>
      <c r="BF54" s="34">
        <v>9050</v>
      </c>
      <c r="BG54" s="34">
        <v>9007.7000000000007</v>
      </c>
      <c r="BH54" s="34">
        <v>8965.4</v>
      </c>
      <c r="BI54" s="34">
        <v>8923.1</v>
      </c>
      <c r="BJ54" s="34">
        <v>8880.7999999999993</v>
      </c>
      <c r="BK54" s="34">
        <v>8838.5</v>
      </c>
      <c r="BL54" s="34">
        <v>8796.2000000000007</v>
      </c>
      <c r="BM54" s="34">
        <f t="shared" si="13"/>
        <v>108346.2</v>
      </c>
      <c r="BN54" s="34">
        <f t="shared" si="22"/>
        <v>9200</v>
      </c>
      <c r="BO54" s="34">
        <f t="shared" si="22"/>
        <v>9200</v>
      </c>
      <c r="BP54" s="34">
        <f t="shared" si="22"/>
        <v>9200</v>
      </c>
      <c r="BQ54" s="34">
        <f t="shared" si="22"/>
        <v>9100</v>
      </c>
      <c r="BR54" s="34">
        <f t="shared" si="22"/>
        <v>9100</v>
      </c>
      <c r="BS54" s="34">
        <f t="shared" si="22"/>
        <v>9000</v>
      </c>
      <c r="BT54" s="34">
        <f t="shared" si="22"/>
        <v>9000</v>
      </c>
      <c r="BU54" s="34">
        <f t="shared" si="22"/>
        <v>9000</v>
      </c>
      <c r="BV54" s="34">
        <f t="shared" si="22"/>
        <v>8900</v>
      </c>
      <c r="BW54" s="34">
        <f t="shared" si="22"/>
        <v>8900</v>
      </c>
      <c r="BX54" s="34">
        <f t="shared" si="22"/>
        <v>8800</v>
      </c>
      <c r="BY54" s="34">
        <f t="shared" si="22"/>
        <v>8800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  <c r="BA55" s="34">
        <v>-7131</v>
      </c>
      <c r="BB55" s="34">
        <v>-7426.7</v>
      </c>
      <c r="BC55" s="34">
        <v>-7722.4</v>
      </c>
      <c r="BD55" s="34">
        <v>-8018.1</v>
      </c>
      <c r="BE55" s="34">
        <v>-8313.7999999999993</v>
      </c>
      <c r="BF55" s="34">
        <v>-8609.5</v>
      </c>
      <c r="BG55" s="34">
        <v>-8905.2000000000007</v>
      </c>
      <c r="BH55" s="34">
        <v>-9200.9</v>
      </c>
      <c r="BI55" s="34">
        <v>-9496.6</v>
      </c>
      <c r="BJ55" s="34">
        <v>-9792.2999999999993</v>
      </c>
      <c r="BK55" s="34">
        <v>-10088</v>
      </c>
      <c r="BL55" s="34">
        <v>-10383.700000000001</v>
      </c>
      <c r="BM55" s="34">
        <f t="shared" si="13"/>
        <v>-105088.2</v>
      </c>
      <c r="BN55" s="34">
        <f t="shared" si="22"/>
        <v>-6000</v>
      </c>
      <c r="BO55" s="34">
        <f t="shared" si="22"/>
        <v>-6500</v>
      </c>
      <c r="BP55" s="34">
        <f t="shared" si="22"/>
        <v>-7000</v>
      </c>
      <c r="BQ55" s="34">
        <f t="shared" si="22"/>
        <v>-7500</v>
      </c>
      <c r="BR55" s="34">
        <f t="shared" si="22"/>
        <v>-8000</v>
      </c>
      <c r="BS55" s="34">
        <f t="shared" si="22"/>
        <v>-8500</v>
      </c>
      <c r="BT55" s="34">
        <f t="shared" si="22"/>
        <v>-9000</v>
      </c>
      <c r="BU55" s="34">
        <f t="shared" si="22"/>
        <v>-9500</v>
      </c>
      <c r="BV55" s="34">
        <f t="shared" si="22"/>
        <v>-10000</v>
      </c>
      <c r="BW55" s="34">
        <f t="shared" si="22"/>
        <v>-10500</v>
      </c>
      <c r="BX55" s="34">
        <f t="shared" si="22"/>
        <v>-11000</v>
      </c>
      <c r="BY55" s="34">
        <f t="shared" si="22"/>
        <v>-11500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  <c r="BA56" s="34">
        <v>13420.5</v>
      </c>
      <c r="BB56" s="34">
        <v>13526.1</v>
      </c>
      <c r="BC56" s="34">
        <v>13631.7</v>
      </c>
      <c r="BD56" s="34">
        <v>13737.3</v>
      </c>
      <c r="BE56" s="34">
        <v>13842.9</v>
      </c>
      <c r="BF56" s="34">
        <v>13948.5</v>
      </c>
      <c r="BG56" s="34">
        <v>14054.1</v>
      </c>
      <c r="BH56" s="34">
        <v>14159.7</v>
      </c>
      <c r="BI56" s="34">
        <v>14265.3</v>
      </c>
      <c r="BJ56" s="34">
        <v>14370.9</v>
      </c>
      <c r="BK56" s="34">
        <v>14476.5</v>
      </c>
      <c r="BL56" s="34">
        <v>14582.1</v>
      </c>
      <c r="BM56" s="34">
        <f t="shared" si="13"/>
        <v>168015.6</v>
      </c>
      <c r="BN56" s="34">
        <f t="shared" si="22"/>
        <v>13400</v>
      </c>
      <c r="BO56" s="34">
        <f t="shared" si="22"/>
        <v>13500</v>
      </c>
      <c r="BP56" s="34">
        <f t="shared" si="22"/>
        <v>13600</v>
      </c>
      <c r="BQ56" s="34">
        <f t="shared" si="22"/>
        <v>13700</v>
      </c>
      <c r="BR56" s="34">
        <f t="shared" si="22"/>
        <v>13800</v>
      </c>
      <c r="BS56" s="34">
        <f t="shared" si="22"/>
        <v>13900</v>
      </c>
      <c r="BT56" s="34">
        <f t="shared" si="22"/>
        <v>14100</v>
      </c>
      <c r="BU56" s="34">
        <f t="shared" si="22"/>
        <v>14200</v>
      </c>
      <c r="BV56" s="34">
        <f t="shared" si="22"/>
        <v>14300</v>
      </c>
      <c r="BW56" s="34">
        <f t="shared" si="22"/>
        <v>14400</v>
      </c>
      <c r="BX56" s="34">
        <f t="shared" si="22"/>
        <v>14500</v>
      </c>
      <c r="BY56" s="34">
        <f t="shared" si="22"/>
        <v>14600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  <c r="BA57" s="34">
        <v>1864</v>
      </c>
      <c r="BB57" s="34">
        <v>1680</v>
      </c>
      <c r="BC57" s="34">
        <v>1496</v>
      </c>
      <c r="BD57" s="34">
        <v>1312</v>
      </c>
      <c r="BE57" s="34">
        <v>1128</v>
      </c>
      <c r="BF57" s="34">
        <v>944</v>
      </c>
      <c r="BG57" s="34">
        <v>760</v>
      </c>
      <c r="BH57" s="34">
        <v>576</v>
      </c>
      <c r="BI57" s="34">
        <v>392</v>
      </c>
      <c r="BJ57" s="34">
        <v>208</v>
      </c>
      <c r="BK57" s="34">
        <v>24</v>
      </c>
      <c r="BL57" s="34">
        <v>-160</v>
      </c>
      <c r="BM57" s="34">
        <f t="shared" si="13"/>
        <v>10224</v>
      </c>
      <c r="BN57" s="34">
        <f t="shared" si="22"/>
        <v>1100</v>
      </c>
      <c r="BO57" s="34">
        <f t="shared" si="22"/>
        <v>1100</v>
      </c>
      <c r="BP57" s="34">
        <f t="shared" si="22"/>
        <v>1000</v>
      </c>
      <c r="BQ57" s="34">
        <f t="shared" si="22"/>
        <v>1000</v>
      </c>
      <c r="BR57" s="34">
        <f t="shared" si="22"/>
        <v>900</v>
      </c>
      <c r="BS57" s="34">
        <f t="shared" si="22"/>
        <v>900</v>
      </c>
      <c r="BT57" s="34">
        <f t="shared" si="22"/>
        <v>800</v>
      </c>
      <c r="BU57" s="34">
        <f t="shared" si="22"/>
        <v>800</v>
      </c>
      <c r="BV57" s="34">
        <f t="shared" si="22"/>
        <v>700</v>
      </c>
      <c r="BW57" s="34">
        <f t="shared" si="22"/>
        <v>700</v>
      </c>
      <c r="BX57" s="34">
        <f t="shared" si="22"/>
        <v>600</v>
      </c>
      <c r="BY57" s="34">
        <f t="shared" si="22"/>
        <v>600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  <c r="BA58" s="34">
        <v>1006.5</v>
      </c>
      <c r="BB58" s="34">
        <v>798.1</v>
      </c>
      <c r="BC58" s="34">
        <v>589.70000000000005</v>
      </c>
      <c r="BD58" s="34">
        <v>381.3</v>
      </c>
      <c r="BE58" s="34">
        <v>172.9</v>
      </c>
      <c r="BF58" s="34">
        <v>-35.5</v>
      </c>
      <c r="BG58" s="34">
        <v>-243.9</v>
      </c>
      <c r="BH58" s="34">
        <v>-452.3</v>
      </c>
      <c r="BI58" s="34">
        <v>-660.7</v>
      </c>
      <c r="BJ58" s="34">
        <v>-869.1</v>
      </c>
      <c r="BK58" s="34">
        <v>-1077.5</v>
      </c>
      <c r="BL58" s="34">
        <v>-1285.9000000000001</v>
      </c>
      <c r="BM58" s="34">
        <f t="shared" si="13"/>
        <v>-1676.4</v>
      </c>
      <c r="BN58" s="34">
        <f t="shared" si="22"/>
        <v>-200</v>
      </c>
      <c r="BO58" s="34">
        <f t="shared" si="22"/>
        <v>-200</v>
      </c>
      <c r="BP58" s="34">
        <f t="shared" si="22"/>
        <v>-200</v>
      </c>
      <c r="BQ58" s="34">
        <f t="shared" si="22"/>
        <v>-200</v>
      </c>
      <c r="BR58" s="34">
        <f t="shared" si="22"/>
        <v>-200</v>
      </c>
      <c r="BS58" s="34">
        <f t="shared" si="22"/>
        <v>-100</v>
      </c>
      <c r="BT58" s="34">
        <f t="shared" si="22"/>
        <v>-100</v>
      </c>
      <c r="BU58" s="34">
        <f t="shared" si="22"/>
        <v>-100</v>
      </c>
      <c r="BV58" s="34">
        <f t="shared" si="22"/>
        <v>-100</v>
      </c>
      <c r="BW58" s="34">
        <f t="shared" si="22"/>
        <v>-100</v>
      </c>
      <c r="BX58" s="34">
        <f t="shared" si="22"/>
        <v>-100</v>
      </c>
      <c r="BY58" s="34">
        <f t="shared" si="22"/>
        <v>-100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  <c r="BA59" s="39">
        <v>6787.5</v>
      </c>
      <c r="BB59" s="39">
        <v>6973.1</v>
      </c>
      <c r="BC59" s="39">
        <v>7158.7</v>
      </c>
      <c r="BD59" s="39">
        <v>7344.3</v>
      </c>
      <c r="BE59" s="39">
        <v>7529.9</v>
      </c>
      <c r="BF59" s="39">
        <v>7715.5</v>
      </c>
      <c r="BG59" s="39">
        <v>7901.1</v>
      </c>
      <c r="BH59" s="39">
        <v>8086.7</v>
      </c>
      <c r="BI59" s="39">
        <v>8272.2999999999993</v>
      </c>
      <c r="BJ59" s="39">
        <v>8457.9</v>
      </c>
      <c r="BK59" s="39">
        <v>8643.5</v>
      </c>
      <c r="BL59" s="39">
        <v>8829.1</v>
      </c>
      <c r="BM59" s="39">
        <f t="shared" si="13"/>
        <v>93699.599999999991</v>
      </c>
      <c r="BN59" s="39">
        <f t="shared" si="22"/>
        <v>6400</v>
      </c>
      <c r="BO59" s="39">
        <f t="shared" si="22"/>
        <v>6600</v>
      </c>
      <c r="BP59" s="39">
        <f t="shared" si="22"/>
        <v>6900</v>
      </c>
      <c r="BQ59" s="39">
        <f t="shared" ref="BQ59:BY87" si="25">ROUND($BM59/SUM($AO59:$AZ59)*AR59,-2)</f>
        <v>7200</v>
      </c>
      <c r="BR59" s="39">
        <f t="shared" si="25"/>
        <v>7400</v>
      </c>
      <c r="BS59" s="39">
        <f t="shared" si="25"/>
        <v>7700</v>
      </c>
      <c r="BT59" s="39">
        <f t="shared" si="25"/>
        <v>7900</v>
      </c>
      <c r="BU59" s="39">
        <f t="shared" si="25"/>
        <v>8200</v>
      </c>
      <c r="BV59" s="39">
        <f t="shared" si="25"/>
        <v>8500</v>
      </c>
      <c r="BW59" s="39">
        <f t="shared" si="25"/>
        <v>8700</v>
      </c>
      <c r="BX59" s="39">
        <f t="shared" si="25"/>
        <v>9000</v>
      </c>
      <c r="BY59" s="39">
        <f t="shared" si="25"/>
        <v>9200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BL60" si="26">SUBTOTAL(9,E52:E59)</f>
        <v>260428</v>
      </c>
      <c r="F60" s="43">
        <f t="shared" si="26"/>
        <v>258615</v>
      </c>
      <c r="G60" s="43">
        <f t="shared" si="26"/>
        <v>256952</v>
      </c>
      <c r="H60" s="43">
        <f t="shared" si="26"/>
        <v>256598</v>
      </c>
      <c r="I60" s="43">
        <f t="shared" si="26"/>
        <v>258353</v>
      </c>
      <c r="J60" s="43">
        <f t="shared" si="26"/>
        <v>261247</v>
      </c>
      <c r="K60" s="43">
        <f t="shared" si="26"/>
        <v>260824</v>
      </c>
      <c r="L60" s="43">
        <f t="shared" si="26"/>
        <v>262758</v>
      </c>
      <c r="M60" s="43">
        <f t="shared" si="26"/>
        <v>261146</v>
      </c>
      <c r="N60" s="43">
        <f t="shared" si="26"/>
        <v>257758</v>
      </c>
      <c r="O60" s="43">
        <f t="shared" si="26"/>
        <v>256688</v>
      </c>
      <c r="P60" s="43">
        <f t="shared" si="26"/>
        <v>257563</v>
      </c>
      <c r="Q60" s="43">
        <f t="shared" si="26"/>
        <v>258798</v>
      </c>
      <c r="R60" s="43">
        <f t="shared" si="26"/>
        <v>253580</v>
      </c>
      <c r="S60" s="43">
        <f t="shared" si="26"/>
        <v>250124</v>
      </c>
      <c r="T60" s="43">
        <f t="shared" si="26"/>
        <v>253070</v>
      </c>
      <c r="U60" s="43">
        <f t="shared" si="26"/>
        <v>251211</v>
      </c>
      <c r="V60" s="43">
        <f t="shared" si="26"/>
        <v>249589</v>
      </c>
      <c r="W60" s="43">
        <f t="shared" si="26"/>
        <v>247455</v>
      </c>
      <c r="X60" s="43">
        <f t="shared" si="26"/>
        <v>244345</v>
      </c>
      <c r="Y60" s="43">
        <f t="shared" si="26"/>
        <v>245601</v>
      </c>
      <c r="Z60" s="43">
        <f t="shared" si="26"/>
        <v>243525</v>
      </c>
      <c r="AA60" s="43">
        <f t="shared" si="26"/>
        <v>242719</v>
      </c>
      <c r="AB60" s="43">
        <f t="shared" si="26"/>
        <v>244636</v>
      </c>
      <c r="AC60" s="43">
        <f t="shared" si="26"/>
        <v>248384</v>
      </c>
      <c r="AD60" s="43">
        <f t="shared" si="26"/>
        <v>249257</v>
      </c>
      <c r="AE60" s="43">
        <f t="shared" si="26"/>
        <v>249072</v>
      </c>
      <c r="AF60" s="43">
        <f t="shared" si="26"/>
        <v>247363</v>
      </c>
      <c r="AG60" s="43">
        <f t="shared" si="26"/>
        <v>249857</v>
      </c>
      <c r="AH60" s="43">
        <f t="shared" si="26"/>
        <v>247842</v>
      </c>
      <c r="AI60" s="43">
        <f t="shared" si="26"/>
        <v>250076</v>
      </c>
      <c r="AJ60" s="43">
        <f t="shared" si="26"/>
        <v>248873</v>
      </c>
      <c r="AK60" s="43">
        <f t="shared" si="26"/>
        <v>248301</v>
      </c>
      <c r="AL60" s="43">
        <f t="shared" si="26"/>
        <v>249954</v>
      </c>
      <c r="AM60" s="43">
        <f t="shared" si="26"/>
        <v>253031</v>
      </c>
      <c r="AN60" s="43">
        <f t="shared" si="26"/>
        <v>244816</v>
      </c>
      <c r="AO60" s="43">
        <f t="shared" si="26"/>
        <v>244392</v>
      </c>
      <c r="AP60" s="43">
        <f t="shared" si="26"/>
        <v>243969</v>
      </c>
      <c r="AQ60" s="43">
        <f t="shared" si="26"/>
        <v>243544</v>
      </c>
      <c r="AR60" s="43">
        <f t="shared" si="26"/>
        <v>243121</v>
      </c>
      <c r="AS60" s="43">
        <f t="shared" si="26"/>
        <v>242697</v>
      </c>
      <c r="AT60" s="43">
        <f t="shared" si="26"/>
        <v>242273</v>
      </c>
      <c r="AU60" s="43">
        <f t="shared" si="26"/>
        <v>241849</v>
      </c>
      <c r="AV60" s="43">
        <f t="shared" si="26"/>
        <v>241426</v>
      </c>
      <c r="AW60" s="43">
        <f t="shared" si="26"/>
        <v>241002</v>
      </c>
      <c r="AX60" s="43">
        <f t="shared" si="26"/>
        <v>240578</v>
      </c>
      <c r="AY60" s="43">
        <f t="shared" si="26"/>
        <v>240153</v>
      </c>
      <c r="AZ60" s="43">
        <f t="shared" si="26"/>
        <v>239730</v>
      </c>
      <c r="BA60" s="43">
        <f t="shared" si="26"/>
        <v>239305.5</v>
      </c>
      <c r="BB60" s="43">
        <f t="shared" si="26"/>
        <v>238881.40000000002</v>
      </c>
      <c r="BC60" s="43">
        <f t="shared" si="26"/>
        <v>238457.30000000002</v>
      </c>
      <c r="BD60" s="43">
        <f t="shared" si="26"/>
        <v>238033.19999999998</v>
      </c>
      <c r="BE60" s="43">
        <f t="shared" si="26"/>
        <v>237609.09999999998</v>
      </c>
      <c r="BF60" s="43">
        <f t="shared" si="26"/>
        <v>237185</v>
      </c>
      <c r="BG60" s="43">
        <f t="shared" si="26"/>
        <v>236760.90000000002</v>
      </c>
      <c r="BH60" s="43">
        <f t="shared" si="26"/>
        <v>236336.80000000002</v>
      </c>
      <c r="BI60" s="43">
        <f t="shared" si="26"/>
        <v>235912.69999999998</v>
      </c>
      <c r="BJ60" s="43">
        <f t="shared" si="26"/>
        <v>235488.59999999998</v>
      </c>
      <c r="BK60" s="43">
        <f t="shared" si="26"/>
        <v>235064.5</v>
      </c>
      <c r="BL60" s="43">
        <f t="shared" si="26"/>
        <v>234640.40000000002</v>
      </c>
      <c r="BM60" s="56">
        <f t="shared" si="13"/>
        <v>2843675.4</v>
      </c>
      <c r="BN60" s="43">
        <f t="shared" ref="BN60:BS116" si="27">ROUND($BM60/SUM($AO60:$AZ60)*AO60,-2)</f>
        <v>239300</v>
      </c>
      <c r="BO60" s="43">
        <f t="shared" si="27"/>
        <v>238800</v>
      </c>
      <c r="BP60" s="43">
        <f t="shared" si="27"/>
        <v>238400</v>
      </c>
      <c r="BQ60" s="43">
        <f t="shared" si="25"/>
        <v>238000</v>
      </c>
      <c r="BR60" s="43">
        <f t="shared" si="25"/>
        <v>237600</v>
      </c>
      <c r="BS60" s="43">
        <f t="shared" si="25"/>
        <v>237200</v>
      </c>
      <c r="BT60" s="43">
        <f t="shared" si="25"/>
        <v>236800</v>
      </c>
      <c r="BU60" s="43">
        <f t="shared" si="25"/>
        <v>236400</v>
      </c>
      <c r="BV60" s="43">
        <f t="shared" si="25"/>
        <v>235900</v>
      </c>
      <c r="BW60" s="43">
        <f t="shared" si="25"/>
        <v>235500</v>
      </c>
      <c r="BX60" s="43">
        <f t="shared" si="25"/>
        <v>235100</v>
      </c>
      <c r="BY60" s="43">
        <f t="shared" si="25"/>
        <v>234700</v>
      </c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  <c r="BA61" s="34">
        <v>8295.5</v>
      </c>
      <c r="BB61" s="34">
        <v>8255.9</v>
      </c>
      <c r="BC61" s="34">
        <v>8216.2999999999993</v>
      </c>
      <c r="BD61" s="34">
        <v>8176.7</v>
      </c>
      <c r="BE61" s="34">
        <v>8137.1</v>
      </c>
      <c r="BF61" s="34">
        <v>8097.5</v>
      </c>
      <c r="BG61" s="34">
        <v>8057.9</v>
      </c>
      <c r="BH61" s="34">
        <v>8018.3</v>
      </c>
      <c r="BI61" s="34">
        <v>7978.7</v>
      </c>
      <c r="BJ61" s="34">
        <v>7939.1</v>
      </c>
      <c r="BK61" s="34">
        <v>7899.5</v>
      </c>
      <c r="BL61" s="34">
        <v>7859.9</v>
      </c>
      <c r="BM61" s="34">
        <f t="shared" si="13"/>
        <v>96932.400000000009</v>
      </c>
      <c r="BN61" s="34">
        <f t="shared" si="27"/>
        <v>8300</v>
      </c>
      <c r="BO61" s="34">
        <f t="shared" si="27"/>
        <v>8200</v>
      </c>
      <c r="BP61" s="34">
        <f t="shared" si="27"/>
        <v>8200</v>
      </c>
      <c r="BQ61" s="34">
        <f t="shared" si="25"/>
        <v>8200</v>
      </c>
      <c r="BR61" s="34">
        <f t="shared" si="25"/>
        <v>8100</v>
      </c>
      <c r="BS61" s="34">
        <f t="shared" si="25"/>
        <v>8100</v>
      </c>
      <c r="BT61" s="34">
        <f t="shared" si="25"/>
        <v>8100</v>
      </c>
      <c r="BU61" s="34">
        <f t="shared" si="25"/>
        <v>8000</v>
      </c>
      <c r="BV61" s="34">
        <f t="shared" si="25"/>
        <v>8000</v>
      </c>
      <c r="BW61" s="34">
        <f t="shared" si="25"/>
        <v>7900</v>
      </c>
      <c r="BX61" s="34">
        <f t="shared" si="25"/>
        <v>7900</v>
      </c>
      <c r="BY61" s="34">
        <f t="shared" si="25"/>
        <v>7900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  <c r="BA62" s="34">
        <v>-9103</v>
      </c>
      <c r="BB62" s="34">
        <v>-9315</v>
      </c>
      <c r="BC62" s="34">
        <v>-9527</v>
      </c>
      <c r="BD62" s="34">
        <v>-9739</v>
      </c>
      <c r="BE62" s="34">
        <v>-9951</v>
      </c>
      <c r="BF62" s="34">
        <v>-10163</v>
      </c>
      <c r="BG62" s="34">
        <v>-10375</v>
      </c>
      <c r="BH62" s="34">
        <v>-10587</v>
      </c>
      <c r="BI62" s="34">
        <v>-10799</v>
      </c>
      <c r="BJ62" s="34">
        <v>-11011</v>
      </c>
      <c r="BK62" s="34">
        <v>-11223</v>
      </c>
      <c r="BL62" s="34">
        <v>-11435</v>
      </c>
      <c r="BM62" s="34">
        <f t="shared" si="13"/>
        <v>-123228</v>
      </c>
      <c r="BN62" s="34">
        <f t="shared" si="27"/>
        <v>-8700</v>
      </c>
      <c r="BO62" s="34">
        <f t="shared" si="27"/>
        <v>-9000</v>
      </c>
      <c r="BP62" s="34">
        <f t="shared" si="27"/>
        <v>-9300</v>
      </c>
      <c r="BQ62" s="34">
        <f t="shared" si="25"/>
        <v>-9600</v>
      </c>
      <c r="BR62" s="34">
        <f t="shared" si="25"/>
        <v>-9800</v>
      </c>
      <c r="BS62" s="34">
        <f t="shared" si="25"/>
        <v>-10100</v>
      </c>
      <c r="BT62" s="34">
        <f t="shared" si="25"/>
        <v>-10400</v>
      </c>
      <c r="BU62" s="34">
        <f t="shared" si="25"/>
        <v>-10700</v>
      </c>
      <c r="BV62" s="34">
        <f t="shared" si="25"/>
        <v>-11000</v>
      </c>
      <c r="BW62" s="34">
        <f t="shared" si="25"/>
        <v>-11300</v>
      </c>
      <c r="BX62" s="34">
        <f t="shared" si="25"/>
        <v>-11500</v>
      </c>
      <c r="BY62" s="34">
        <f t="shared" si="25"/>
        <v>-11800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  <c r="BA63" s="34">
        <v>79.5</v>
      </c>
      <c r="BB63" s="34">
        <v>-2.1000000000000201</v>
      </c>
      <c r="BC63" s="34">
        <v>-83.7</v>
      </c>
      <c r="BD63" s="34">
        <v>-165.3</v>
      </c>
      <c r="BE63" s="34">
        <v>-246.9</v>
      </c>
      <c r="BF63" s="34">
        <v>-328.5</v>
      </c>
      <c r="BG63" s="34">
        <v>-410.1</v>
      </c>
      <c r="BH63" s="34">
        <v>-491.7</v>
      </c>
      <c r="BI63" s="34">
        <v>-573.29999999999995</v>
      </c>
      <c r="BJ63" s="34">
        <v>-654.9</v>
      </c>
      <c r="BK63" s="34">
        <v>-736.5</v>
      </c>
      <c r="BL63" s="34">
        <v>-818.1</v>
      </c>
      <c r="BM63" s="34">
        <f t="shared" si="13"/>
        <v>-4431.6000000000004</v>
      </c>
      <c r="BN63" s="34">
        <f t="shared" si="27"/>
        <v>-600</v>
      </c>
      <c r="BO63" s="34">
        <f t="shared" si="27"/>
        <v>-600</v>
      </c>
      <c r="BP63" s="34">
        <f t="shared" si="27"/>
        <v>-500</v>
      </c>
      <c r="BQ63" s="34">
        <f t="shared" si="25"/>
        <v>-500</v>
      </c>
      <c r="BR63" s="34">
        <f t="shared" si="25"/>
        <v>-400</v>
      </c>
      <c r="BS63" s="34">
        <f t="shared" si="25"/>
        <v>-400</v>
      </c>
      <c r="BT63" s="34">
        <f t="shared" si="25"/>
        <v>-300</v>
      </c>
      <c r="BU63" s="34">
        <f t="shared" si="25"/>
        <v>-300</v>
      </c>
      <c r="BV63" s="34">
        <f t="shared" si="25"/>
        <v>-200</v>
      </c>
      <c r="BW63" s="34">
        <f t="shared" si="25"/>
        <v>-200</v>
      </c>
      <c r="BX63" s="34">
        <f t="shared" si="25"/>
        <v>-100</v>
      </c>
      <c r="BY63" s="34">
        <f t="shared" si="25"/>
        <v>-100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  <c r="BA64" s="39">
        <v>9470.5</v>
      </c>
      <c r="BB64" s="39">
        <v>9434.9</v>
      </c>
      <c r="BC64" s="39">
        <v>9399.2999999999993</v>
      </c>
      <c r="BD64" s="39">
        <v>9363.7000000000007</v>
      </c>
      <c r="BE64" s="39">
        <v>9328.1</v>
      </c>
      <c r="BF64" s="39">
        <v>9292.5</v>
      </c>
      <c r="BG64" s="39">
        <v>9256.9</v>
      </c>
      <c r="BH64" s="39">
        <v>9221.2999999999993</v>
      </c>
      <c r="BI64" s="39">
        <v>9185.7000000000007</v>
      </c>
      <c r="BJ64" s="39">
        <v>9150.1</v>
      </c>
      <c r="BK64" s="39">
        <v>9114.5</v>
      </c>
      <c r="BL64" s="39">
        <v>9078.9</v>
      </c>
      <c r="BM64" s="39">
        <f t="shared" si="13"/>
        <v>111296.4</v>
      </c>
      <c r="BN64" s="39">
        <f t="shared" si="27"/>
        <v>9500</v>
      </c>
      <c r="BO64" s="39">
        <f t="shared" si="27"/>
        <v>9400</v>
      </c>
      <c r="BP64" s="39">
        <f t="shared" si="27"/>
        <v>9400</v>
      </c>
      <c r="BQ64" s="39">
        <f t="shared" si="25"/>
        <v>9400</v>
      </c>
      <c r="BR64" s="39">
        <f t="shared" si="25"/>
        <v>9300</v>
      </c>
      <c r="BS64" s="39">
        <f t="shared" si="25"/>
        <v>9300</v>
      </c>
      <c r="BT64" s="39">
        <f t="shared" si="25"/>
        <v>9300</v>
      </c>
      <c r="BU64" s="39">
        <f t="shared" si="25"/>
        <v>9200</v>
      </c>
      <c r="BV64" s="39">
        <f t="shared" si="25"/>
        <v>9200</v>
      </c>
      <c r="BW64" s="39">
        <f t="shared" si="25"/>
        <v>9200</v>
      </c>
      <c r="BX64" s="39">
        <f t="shared" si="25"/>
        <v>9100</v>
      </c>
      <c r="BY64" s="39">
        <f t="shared" si="25"/>
        <v>9100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BL65" si="28">SUBTOTAL(9,E61:E64)</f>
        <v>29772</v>
      </c>
      <c r="F65" s="43">
        <f t="shared" si="28"/>
        <v>29782</v>
      </c>
      <c r="G65" s="43">
        <f t="shared" si="28"/>
        <v>28301</v>
      </c>
      <c r="H65" s="43">
        <f t="shared" si="28"/>
        <v>28138</v>
      </c>
      <c r="I65" s="43">
        <f t="shared" si="28"/>
        <v>26444</v>
      </c>
      <c r="J65" s="43">
        <f t="shared" si="28"/>
        <v>26017</v>
      </c>
      <c r="K65" s="43">
        <f t="shared" si="28"/>
        <v>25495</v>
      </c>
      <c r="L65" s="43">
        <f t="shared" si="28"/>
        <v>23950</v>
      </c>
      <c r="M65" s="43">
        <f t="shared" si="28"/>
        <v>25906</v>
      </c>
      <c r="N65" s="43">
        <f t="shared" si="28"/>
        <v>26904</v>
      </c>
      <c r="O65" s="43">
        <f t="shared" si="28"/>
        <v>25596</v>
      </c>
      <c r="P65" s="43">
        <f t="shared" si="28"/>
        <v>21401</v>
      </c>
      <c r="Q65" s="43">
        <f t="shared" si="28"/>
        <v>20473</v>
      </c>
      <c r="R65" s="43">
        <f t="shared" si="28"/>
        <v>18593</v>
      </c>
      <c r="S65" s="43">
        <f t="shared" si="28"/>
        <v>15648</v>
      </c>
      <c r="T65" s="43">
        <f t="shared" si="28"/>
        <v>16467</v>
      </c>
      <c r="U65" s="43">
        <f t="shared" si="28"/>
        <v>16589</v>
      </c>
      <c r="V65" s="43">
        <f t="shared" si="28"/>
        <v>15660</v>
      </c>
      <c r="W65" s="43">
        <f t="shared" si="28"/>
        <v>15754</v>
      </c>
      <c r="X65" s="43">
        <f t="shared" si="28"/>
        <v>16965</v>
      </c>
      <c r="Y65" s="43">
        <f t="shared" si="28"/>
        <v>13135</v>
      </c>
      <c r="Z65" s="43">
        <f t="shared" si="28"/>
        <v>14948</v>
      </c>
      <c r="AA65" s="43">
        <f t="shared" si="28"/>
        <v>16160</v>
      </c>
      <c r="AB65" s="43">
        <f t="shared" si="28"/>
        <v>16282</v>
      </c>
      <c r="AC65" s="43">
        <f t="shared" si="28"/>
        <v>14831</v>
      </c>
      <c r="AD65" s="43">
        <f t="shared" si="28"/>
        <v>15944</v>
      </c>
      <c r="AE65" s="43">
        <f t="shared" si="28"/>
        <v>16069</v>
      </c>
      <c r="AF65" s="43">
        <f t="shared" si="28"/>
        <v>16706</v>
      </c>
      <c r="AG65" s="43">
        <f t="shared" si="28"/>
        <v>15694</v>
      </c>
      <c r="AH65" s="43">
        <f t="shared" si="28"/>
        <v>16482</v>
      </c>
      <c r="AI65" s="43">
        <f t="shared" si="28"/>
        <v>18657</v>
      </c>
      <c r="AJ65" s="43">
        <f t="shared" si="28"/>
        <v>17687</v>
      </c>
      <c r="AK65" s="43">
        <f t="shared" si="28"/>
        <v>18470</v>
      </c>
      <c r="AL65" s="43">
        <f t="shared" si="28"/>
        <v>20725</v>
      </c>
      <c r="AM65" s="43">
        <f t="shared" si="28"/>
        <v>20566</v>
      </c>
      <c r="AN65" s="43">
        <f t="shared" si="28"/>
        <v>13538</v>
      </c>
      <c r="AO65" s="43">
        <f t="shared" si="28"/>
        <v>13170</v>
      </c>
      <c r="AP65" s="43">
        <f t="shared" si="28"/>
        <v>12800</v>
      </c>
      <c r="AQ65" s="43">
        <f t="shared" si="28"/>
        <v>12432</v>
      </c>
      <c r="AR65" s="43">
        <f t="shared" si="28"/>
        <v>12063</v>
      </c>
      <c r="AS65" s="43">
        <f t="shared" si="28"/>
        <v>11694</v>
      </c>
      <c r="AT65" s="43">
        <f t="shared" si="28"/>
        <v>11324</v>
      </c>
      <c r="AU65" s="43">
        <f t="shared" si="28"/>
        <v>10956</v>
      </c>
      <c r="AV65" s="43">
        <f t="shared" si="28"/>
        <v>10587</v>
      </c>
      <c r="AW65" s="43">
        <f t="shared" si="28"/>
        <v>10218</v>
      </c>
      <c r="AX65" s="43">
        <f t="shared" si="28"/>
        <v>9848</v>
      </c>
      <c r="AY65" s="43">
        <f t="shared" si="28"/>
        <v>9481</v>
      </c>
      <c r="AZ65" s="43">
        <f t="shared" si="28"/>
        <v>9111</v>
      </c>
      <c r="BA65" s="43">
        <f t="shared" si="28"/>
        <v>8742.5</v>
      </c>
      <c r="BB65" s="43">
        <f t="shared" si="28"/>
        <v>8373.6999999999989</v>
      </c>
      <c r="BC65" s="43">
        <f t="shared" si="28"/>
        <v>8004.8999999999987</v>
      </c>
      <c r="BD65" s="43">
        <f t="shared" si="28"/>
        <v>7636.1</v>
      </c>
      <c r="BE65" s="43">
        <f t="shared" si="28"/>
        <v>7267.3000000000011</v>
      </c>
      <c r="BF65" s="43">
        <f t="shared" si="28"/>
        <v>6898.5</v>
      </c>
      <c r="BG65" s="43">
        <f t="shared" si="28"/>
        <v>6529.6999999999989</v>
      </c>
      <c r="BH65" s="43">
        <f t="shared" si="28"/>
        <v>6160.9</v>
      </c>
      <c r="BI65" s="43">
        <f t="shared" si="28"/>
        <v>5792.1</v>
      </c>
      <c r="BJ65" s="43">
        <f t="shared" si="28"/>
        <v>5423.3000000000011</v>
      </c>
      <c r="BK65" s="43">
        <f t="shared" si="28"/>
        <v>5054.5</v>
      </c>
      <c r="BL65" s="43">
        <f t="shared" si="28"/>
        <v>4685.6999999999989</v>
      </c>
      <c r="BM65" s="56">
        <f t="shared" si="13"/>
        <v>80569.2</v>
      </c>
      <c r="BN65" s="43">
        <f t="shared" si="27"/>
        <v>7900</v>
      </c>
      <c r="BO65" s="43">
        <f t="shared" si="27"/>
        <v>7700</v>
      </c>
      <c r="BP65" s="43">
        <f t="shared" si="27"/>
        <v>7500</v>
      </c>
      <c r="BQ65" s="43">
        <f t="shared" si="25"/>
        <v>7300</v>
      </c>
      <c r="BR65" s="43">
        <f t="shared" si="25"/>
        <v>7000</v>
      </c>
      <c r="BS65" s="43">
        <f t="shared" si="25"/>
        <v>6800</v>
      </c>
      <c r="BT65" s="43">
        <f t="shared" si="25"/>
        <v>6600</v>
      </c>
      <c r="BU65" s="43">
        <f t="shared" si="25"/>
        <v>6400</v>
      </c>
      <c r="BV65" s="43">
        <f t="shared" si="25"/>
        <v>6200</v>
      </c>
      <c r="BW65" s="43">
        <f t="shared" si="25"/>
        <v>5900</v>
      </c>
      <c r="BX65" s="43">
        <f t="shared" si="25"/>
        <v>5700</v>
      </c>
      <c r="BY65" s="43">
        <f t="shared" si="25"/>
        <v>5500</v>
      </c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  <c r="BA66" s="34">
        <v>5100</v>
      </c>
      <c r="BB66" s="34">
        <v>5100</v>
      </c>
      <c r="BC66" s="34">
        <v>5100</v>
      </c>
      <c r="BD66" s="34">
        <v>5100</v>
      </c>
      <c r="BE66" s="34">
        <v>5100</v>
      </c>
      <c r="BF66" s="34">
        <v>5100</v>
      </c>
      <c r="BG66" s="34">
        <v>5100</v>
      </c>
      <c r="BH66" s="34">
        <v>5100</v>
      </c>
      <c r="BI66" s="34">
        <v>5100</v>
      </c>
      <c r="BJ66" s="34">
        <v>5100</v>
      </c>
      <c r="BK66" s="34">
        <v>5100</v>
      </c>
      <c r="BL66" s="34">
        <v>5100</v>
      </c>
      <c r="BM66" s="34">
        <f t="shared" si="13"/>
        <v>61200</v>
      </c>
      <c r="BN66" s="34">
        <f t="shared" si="27"/>
        <v>5100</v>
      </c>
      <c r="BO66" s="34">
        <f t="shared" si="27"/>
        <v>5100</v>
      </c>
      <c r="BP66" s="34">
        <f t="shared" si="27"/>
        <v>5100</v>
      </c>
      <c r="BQ66" s="34">
        <f t="shared" si="25"/>
        <v>5100</v>
      </c>
      <c r="BR66" s="34">
        <f t="shared" si="25"/>
        <v>5100</v>
      </c>
      <c r="BS66" s="34">
        <f t="shared" si="25"/>
        <v>5100</v>
      </c>
      <c r="BT66" s="34">
        <f t="shared" si="25"/>
        <v>5100</v>
      </c>
      <c r="BU66" s="34">
        <f t="shared" si="25"/>
        <v>5100</v>
      </c>
      <c r="BV66" s="34">
        <f t="shared" si="25"/>
        <v>5100</v>
      </c>
      <c r="BW66" s="34">
        <f t="shared" si="25"/>
        <v>5100</v>
      </c>
      <c r="BX66" s="34">
        <f t="shared" si="25"/>
        <v>5100</v>
      </c>
      <c r="BY66" s="34">
        <f t="shared" si="25"/>
        <v>5100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  <c r="BA67" s="34">
        <v>3800</v>
      </c>
      <c r="BB67" s="34">
        <v>3800</v>
      </c>
      <c r="BC67" s="34">
        <v>3800</v>
      </c>
      <c r="BD67" s="34">
        <v>3800</v>
      </c>
      <c r="BE67" s="34">
        <v>3800</v>
      </c>
      <c r="BF67" s="34">
        <v>3800</v>
      </c>
      <c r="BG67" s="34">
        <v>3800</v>
      </c>
      <c r="BH67" s="34">
        <v>3800</v>
      </c>
      <c r="BI67" s="34">
        <v>3800</v>
      </c>
      <c r="BJ67" s="34">
        <v>3800</v>
      </c>
      <c r="BK67" s="34">
        <v>3800</v>
      </c>
      <c r="BL67" s="34">
        <v>3800</v>
      </c>
      <c r="BM67" s="34">
        <f t="shared" ref="BM67:BM130" si="29">SUM(BA67:BL67)</f>
        <v>45600</v>
      </c>
      <c r="BN67" s="34">
        <f t="shared" si="27"/>
        <v>3800</v>
      </c>
      <c r="BO67" s="34">
        <f t="shared" si="27"/>
        <v>3800</v>
      </c>
      <c r="BP67" s="34">
        <f t="shared" si="27"/>
        <v>3800</v>
      </c>
      <c r="BQ67" s="34">
        <f t="shared" si="25"/>
        <v>3800</v>
      </c>
      <c r="BR67" s="34">
        <f t="shared" si="25"/>
        <v>3800</v>
      </c>
      <c r="BS67" s="34">
        <f t="shared" si="25"/>
        <v>3800</v>
      </c>
      <c r="BT67" s="34">
        <f t="shared" si="25"/>
        <v>3800</v>
      </c>
      <c r="BU67" s="34">
        <f t="shared" si="25"/>
        <v>3800</v>
      </c>
      <c r="BV67" s="34">
        <f t="shared" si="25"/>
        <v>3800</v>
      </c>
      <c r="BW67" s="34">
        <f t="shared" si="25"/>
        <v>3800</v>
      </c>
      <c r="BX67" s="34">
        <f t="shared" si="25"/>
        <v>3800</v>
      </c>
      <c r="BY67" s="34">
        <f t="shared" si="25"/>
        <v>3800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  <c r="BA68" s="34">
        <v>2400</v>
      </c>
      <c r="BB68" s="34">
        <v>2400</v>
      </c>
      <c r="BC68" s="34">
        <v>2400</v>
      </c>
      <c r="BD68" s="34">
        <v>2400</v>
      </c>
      <c r="BE68" s="34">
        <v>2400</v>
      </c>
      <c r="BF68" s="34">
        <v>2400</v>
      </c>
      <c r="BG68" s="34">
        <v>2400</v>
      </c>
      <c r="BH68" s="34">
        <v>2400</v>
      </c>
      <c r="BI68" s="34">
        <v>2400</v>
      </c>
      <c r="BJ68" s="34">
        <v>2400</v>
      </c>
      <c r="BK68" s="34">
        <v>2400</v>
      </c>
      <c r="BL68" s="34">
        <v>2400</v>
      </c>
      <c r="BM68" s="34">
        <f t="shared" si="29"/>
        <v>28800</v>
      </c>
      <c r="BN68" s="34">
        <f t="shared" si="27"/>
        <v>2400</v>
      </c>
      <c r="BO68" s="34">
        <f t="shared" si="27"/>
        <v>2400</v>
      </c>
      <c r="BP68" s="34">
        <f t="shared" si="27"/>
        <v>2400</v>
      </c>
      <c r="BQ68" s="34">
        <f t="shared" si="25"/>
        <v>2400</v>
      </c>
      <c r="BR68" s="34">
        <f t="shared" si="25"/>
        <v>2400</v>
      </c>
      <c r="BS68" s="34">
        <f t="shared" si="25"/>
        <v>2400</v>
      </c>
      <c r="BT68" s="34">
        <f t="shared" si="25"/>
        <v>2400</v>
      </c>
      <c r="BU68" s="34">
        <f t="shared" si="25"/>
        <v>2400</v>
      </c>
      <c r="BV68" s="34">
        <f t="shared" si="25"/>
        <v>2400</v>
      </c>
      <c r="BW68" s="34">
        <f t="shared" si="25"/>
        <v>2400</v>
      </c>
      <c r="BX68" s="34">
        <f t="shared" si="25"/>
        <v>2400</v>
      </c>
      <c r="BY68" s="34">
        <f t="shared" si="25"/>
        <v>2400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  <c r="BA69" s="34">
        <v>22000</v>
      </c>
      <c r="BB69" s="34">
        <v>22000</v>
      </c>
      <c r="BC69" s="34">
        <v>22000</v>
      </c>
      <c r="BD69" s="34">
        <v>22000</v>
      </c>
      <c r="BE69" s="34">
        <v>22000</v>
      </c>
      <c r="BF69" s="34">
        <v>22000</v>
      </c>
      <c r="BG69" s="34">
        <v>22000</v>
      </c>
      <c r="BH69" s="34">
        <v>22000</v>
      </c>
      <c r="BI69" s="34">
        <v>22000</v>
      </c>
      <c r="BJ69" s="34">
        <v>22000</v>
      </c>
      <c r="BK69" s="34">
        <v>22000</v>
      </c>
      <c r="BL69" s="34">
        <v>22000</v>
      </c>
      <c r="BM69" s="34">
        <f t="shared" si="29"/>
        <v>264000</v>
      </c>
      <c r="BN69" s="34">
        <f t="shared" si="27"/>
        <v>22000</v>
      </c>
      <c r="BO69" s="34">
        <f t="shared" si="27"/>
        <v>22000</v>
      </c>
      <c r="BP69" s="34">
        <f t="shared" si="27"/>
        <v>22000</v>
      </c>
      <c r="BQ69" s="34">
        <f t="shared" si="25"/>
        <v>22000</v>
      </c>
      <c r="BR69" s="34">
        <f t="shared" si="25"/>
        <v>22000</v>
      </c>
      <c r="BS69" s="34">
        <f t="shared" si="25"/>
        <v>22000</v>
      </c>
      <c r="BT69" s="34">
        <f t="shared" si="25"/>
        <v>22000</v>
      </c>
      <c r="BU69" s="34">
        <f t="shared" si="25"/>
        <v>22000</v>
      </c>
      <c r="BV69" s="34">
        <f t="shared" si="25"/>
        <v>22000</v>
      </c>
      <c r="BW69" s="34">
        <f t="shared" si="25"/>
        <v>22000</v>
      </c>
      <c r="BX69" s="34">
        <f t="shared" si="25"/>
        <v>22000</v>
      </c>
      <c r="BY69" s="34">
        <f t="shared" si="25"/>
        <v>22000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  <c r="BA70" s="39">
        <v>2093</v>
      </c>
      <c r="BB70" s="39">
        <v>2069</v>
      </c>
      <c r="BC70" s="39">
        <v>2045</v>
      </c>
      <c r="BD70" s="39">
        <v>2021</v>
      </c>
      <c r="BE70" s="39">
        <v>1997</v>
      </c>
      <c r="BF70" s="39">
        <v>1973</v>
      </c>
      <c r="BG70" s="39">
        <v>1949</v>
      </c>
      <c r="BH70" s="39">
        <v>1925</v>
      </c>
      <c r="BI70" s="39">
        <v>1901</v>
      </c>
      <c r="BJ70" s="39">
        <v>1877</v>
      </c>
      <c r="BK70" s="39">
        <v>1853</v>
      </c>
      <c r="BL70" s="39">
        <v>1829</v>
      </c>
      <c r="BM70" s="39">
        <f t="shared" si="29"/>
        <v>23532</v>
      </c>
      <c r="BN70" s="39">
        <f t="shared" si="27"/>
        <v>2100</v>
      </c>
      <c r="BO70" s="39">
        <f t="shared" si="27"/>
        <v>2100</v>
      </c>
      <c r="BP70" s="39">
        <f t="shared" si="27"/>
        <v>2000</v>
      </c>
      <c r="BQ70" s="39">
        <f t="shared" si="25"/>
        <v>2000</v>
      </c>
      <c r="BR70" s="39">
        <f t="shared" si="25"/>
        <v>2000</v>
      </c>
      <c r="BS70" s="39">
        <f t="shared" si="25"/>
        <v>2000</v>
      </c>
      <c r="BT70" s="39">
        <f t="shared" si="25"/>
        <v>2000</v>
      </c>
      <c r="BU70" s="39">
        <f t="shared" si="25"/>
        <v>1900</v>
      </c>
      <c r="BV70" s="39">
        <f t="shared" si="25"/>
        <v>1900</v>
      </c>
      <c r="BW70" s="39">
        <f t="shared" si="25"/>
        <v>1900</v>
      </c>
      <c r="BX70" s="39">
        <f t="shared" si="25"/>
        <v>1900</v>
      </c>
      <c r="BY70" s="39">
        <f t="shared" si="25"/>
        <v>1800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BL71" si="30">SUBTOTAL(9,E66:E70)</f>
        <v>28466</v>
      </c>
      <c r="F71" s="43">
        <f t="shared" si="30"/>
        <v>27173</v>
      </c>
      <c r="G71" s="43">
        <f t="shared" si="30"/>
        <v>28095</v>
      </c>
      <c r="H71" s="43">
        <f t="shared" si="30"/>
        <v>27293</v>
      </c>
      <c r="I71" s="43">
        <f t="shared" si="30"/>
        <v>29872</v>
      </c>
      <c r="J71" s="43">
        <f t="shared" si="30"/>
        <v>29029</v>
      </c>
      <c r="K71" s="43">
        <f t="shared" si="30"/>
        <v>28312</v>
      </c>
      <c r="L71" s="43">
        <f t="shared" si="30"/>
        <v>27604</v>
      </c>
      <c r="M71" s="43">
        <f t="shared" si="30"/>
        <v>27533</v>
      </c>
      <c r="N71" s="43">
        <f t="shared" si="30"/>
        <v>23621</v>
      </c>
      <c r="O71" s="43">
        <f t="shared" si="30"/>
        <v>23514</v>
      </c>
      <c r="P71" s="43">
        <f t="shared" si="30"/>
        <v>23702</v>
      </c>
      <c r="Q71" s="43">
        <f t="shared" si="30"/>
        <v>21366</v>
      </c>
      <c r="R71" s="43">
        <f t="shared" si="30"/>
        <v>23838</v>
      </c>
      <c r="S71" s="43">
        <f t="shared" si="30"/>
        <v>25382</v>
      </c>
      <c r="T71" s="43">
        <f t="shared" si="30"/>
        <v>27450</v>
      </c>
      <c r="U71" s="43">
        <f t="shared" si="30"/>
        <v>28190</v>
      </c>
      <c r="V71" s="43">
        <f t="shared" si="30"/>
        <v>27702</v>
      </c>
      <c r="W71" s="43">
        <f t="shared" si="30"/>
        <v>28381</v>
      </c>
      <c r="X71" s="43">
        <f t="shared" si="30"/>
        <v>29082</v>
      </c>
      <c r="Y71" s="43">
        <f t="shared" si="30"/>
        <v>27357</v>
      </c>
      <c r="Z71" s="43">
        <f t="shared" si="30"/>
        <v>25775</v>
      </c>
      <c r="AA71" s="43">
        <f t="shared" si="30"/>
        <v>29212</v>
      </c>
      <c r="AB71" s="43">
        <f t="shared" si="30"/>
        <v>32473</v>
      </c>
      <c r="AC71" s="43">
        <f t="shared" si="30"/>
        <v>31860</v>
      </c>
      <c r="AD71" s="43">
        <f t="shared" si="30"/>
        <v>32093</v>
      </c>
      <c r="AE71" s="43">
        <f t="shared" si="30"/>
        <v>31786</v>
      </c>
      <c r="AF71" s="43">
        <f t="shared" si="30"/>
        <v>33217</v>
      </c>
      <c r="AG71" s="43">
        <f t="shared" si="30"/>
        <v>34522</v>
      </c>
      <c r="AH71" s="43">
        <f t="shared" si="30"/>
        <v>37185</v>
      </c>
      <c r="AI71" s="43">
        <f t="shared" si="30"/>
        <v>35211</v>
      </c>
      <c r="AJ71" s="43">
        <f t="shared" si="30"/>
        <v>34445</v>
      </c>
      <c r="AK71" s="43">
        <f t="shared" si="30"/>
        <v>33769</v>
      </c>
      <c r="AL71" s="43">
        <f t="shared" si="30"/>
        <v>32580</v>
      </c>
      <c r="AM71" s="43">
        <f t="shared" si="30"/>
        <v>32378</v>
      </c>
      <c r="AN71" s="43">
        <f t="shared" si="30"/>
        <v>33682</v>
      </c>
      <c r="AO71" s="43">
        <f t="shared" si="30"/>
        <v>35679</v>
      </c>
      <c r="AP71" s="43">
        <f t="shared" si="30"/>
        <v>35655</v>
      </c>
      <c r="AQ71" s="43">
        <f t="shared" si="30"/>
        <v>35632</v>
      </c>
      <c r="AR71" s="43">
        <f t="shared" si="30"/>
        <v>35608</v>
      </c>
      <c r="AS71" s="43">
        <f t="shared" si="30"/>
        <v>35584</v>
      </c>
      <c r="AT71" s="43">
        <f t="shared" si="30"/>
        <v>35560</v>
      </c>
      <c r="AU71" s="43">
        <f t="shared" si="30"/>
        <v>35536</v>
      </c>
      <c r="AV71" s="43">
        <f t="shared" si="30"/>
        <v>35513</v>
      </c>
      <c r="AW71" s="43">
        <f t="shared" si="30"/>
        <v>35489</v>
      </c>
      <c r="AX71" s="43">
        <f t="shared" si="30"/>
        <v>35465</v>
      </c>
      <c r="AY71" s="43">
        <f t="shared" si="30"/>
        <v>35441</v>
      </c>
      <c r="AZ71" s="43">
        <f t="shared" si="30"/>
        <v>35417</v>
      </c>
      <c r="BA71" s="43">
        <f t="shared" si="30"/>
        <v>35393</v>
      </c>
      <c r="BB71" s="43">
        <f t="shared" si="30"/>
        <v>35369</v>
      </c>
      <c r="BC71" s="43">
        <f t="shared" si="30"/>
        <v>35345</v>
      </c>
      <c r="BD71" s="43">
        <f t="shared" si="30"/>
        <v>35321</v>
      </c>
      <c r="BE71" s="43">
        <f t="shared" si="30"/>
        <v>35297</v>
      </c>
      <c r="BF71" s="43">
        <f t="shared" si="30"/>
        <v>35273</v>
      </c>
      <c r="BG71" s="43">
        <f t="shared" si="30"/>
        <v>35249</v>
      </c>
      <c r="BH71" s="43">
        <f t="shared" si="30"/>
        <v>35225</v>
      </c>
      <c r="BI71" s="43">
        <f t="shared" si="30"/>
        <v>35201</v>
      </c>
      <c r="BJ71" s="43">
        <f t="shared" si="30"/>
        <v>35177</v>
      </c>
      <c r="BK71" s="43">
        <f t="shared" si="30"/>
        <v>35153</v>
      </c>
      <c r="BL71" s="43">
        <f t="shared" si="30"/>
        <v>35129</v>
      </c>
      <c r="BM71" s="56">
        <f t="shared" si="29"/>
        <v>423132</v>
      </c>
      <c r="BN71" s="43">
        <f t="shared" si="27"/>
        <v>35400</v>
      </c>
      <c r="BO71" s="43">
        <f t="shared" si="27"/>
        <v>35400</v>
      </c>
      <c r="BP71" s="43">
        <f t="shared" si="27"/>
        <v>35300</v>
      </c>
      <c r="BQ71" s="43">
        <f t="shared" si="25"/>
        <v>35300</v>
      </c>
      <c r="BR71" s="43">
        <f t="shared" si="25"/>
        <v>35300</v>
      </c>
      <c r="BS71" s="43">
        <f t="shared" si="25"/>
        <v>35300</v>
      </c>
      <c r="BT71" s="43">
        <f t="shared" si="25"/>
        <v>35200</v>
      </c>
      <c r="BU71" s="43">
        <f t="shared" si="25"/>
        <v>35200</v>
      </c>
      <c r="BV71" s="43">
        <f t="shared" si="25"/>
        <v>35200</v>
      </c>
      <c r="BW71" s="43">
        <f t="shared" si="25"/>
        <v>35200</v>
      </c>
      <c r="BX71" s="43">
        <f t="shared" si="25"/>
        <v>35200</v>
      </c>
      <c r="BY71" s="43">
        <f t="shared" si="25"/>
        <v>35100</v>
      </c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  <c r="BA72" s="34">
        <v>12140</v>
      </c>
      <c r="BB72" s="34">
        <v>12262.7</v>
      </c>
      <c r="BC72" s="34">
        <v>12385.4</v>
      </c>
      <c r="BD72" s="34">
        <v>12508.1</v>
      </c>
      <c r="BE72" s="34">
        <v>12630.8</v>
      </c>
      <c r="BF72" s="34">
        <v>12753.5</v>
      </c>
      <c r="BG72" s="34">
        <v>12876.2</v>
      </c>
      <c r="BH72" s="34">
        <v>12998.9</v>
      </c>
      <c r="BI72" s="34">
        <v>13121.6</v>
      </c>
      <c r="BJ72" s="34">
        <v>13244.3</v>
      </c>
      <c r="BK72" s="34">
        <v>13367</v>
      </c>
      <c r="BL72" s="34">
        <v>13489.7</v>
      </c>
      <c r="BM72" s="34">
        <f t="shared" si="29"/>
        <v>153778.20000000001</v>
      </c>
      <c r="BN72" s="34">
        <f t="shared" si="27"/>
        <v>12100</v>
      </c>
      <c r="BO72" s="34">
        <f t="shared" si="27"/>
        <v>12200</v>
      </c>
      <c r="BP72" s="34">
        <f t="shared" si="27"/>
        <v>12300</v>
      </c>
      <c r="BQ72" s="34">
        <f t="shared" si="25"/>
        <v>12500</v>
      </c>
      <c r="BR72" s="34">
        <f t="shared" si="25"/>
        <v>12600</v>
      </c>
      <c r="BS72" s="34">
        <f t="shared" si="25"/>
        <v>12700</v>
      </c>
      <c r="BT72" s="34">
        <f t="shared" si="25"/>
        <v>12900</v>
      </c>
      <c r="BU72" s="34">
        <f t="shared" si="25"/>
        <v>13000</v>
      </c>
      <c r="BV72" s="34">
        <f t="shared" si="25"/>
        <v>13200</v>
      </c>
      <c r="BW72" s="34">
        <f t="shared" si="25"/>
        <v>13300</v>
      </c>
      <c r="BX72" s="34">
        <f t="shared" si="25"/>
        <v>13400</v>
      </c>
      <c r="BY72" s="34">
        <f t="shared" si="25"/>
        <v>13600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  <c r="BA73" s="39">
        <v>170.5</v>
      </c>
      <c r="BB73" s="39">
        <v>47.1</v>
      </c>
      <c r="BC73" s="39">
        <v>-76.3</v>
      </c>
      <c r="BD73" s="39">
        <v>-199.7</v>
      </c>
      <c r="BE73" s="39">
        <v>-323.10000000000002</v>
      </c>
      <c r="BF73" s="39">
        <v>-446.5</v>
      </c>
      <c r="BG73" s="39">
        <v>-569.9</v>
      </c>
      <c r="BH73" s="39">
        <v>-693.3</v>
      </c>
      <c r="BI73" s="39">
        <v>-816.7</v>
      </c>
      <c r="BJ73" s="39">
        <v>-940.1</v>
      </c>
      <c r="BK73" s="39">
        <v>-1063.5</v>
      </c>
      <c r="BL73" s="39">
        <v>-1186.9000000000001</v>
      </c>
      <c r="BM73" s="39">
        <f t="shared" si="29"/>
        <v>-6098.4</v>
      </c>
      <c r="BN73" s="39">
        <f t="shared" si="27"/>
        <v>-900</v>
      </c>
      <c r="BO73" s="39">
        <f t="shared" si="27"/>
        <v>-800</v>
      </c>
      <c r="BP73" s="39">
        <f t="shared" si="27"/>
        <v>-700</v>
      </c>
      <c r="BQ73" s="39">
        <f t="shared" si="25"/>
        <v>-700</v>
      </c>
      <c r="BR73" s="39">
        <f t="shared" si="25"/>
        <v>-600</v>
      </c>
      <c r="BS73" s="39">
        <f t="shared" si="25"/>
        <v>-500</v>
      </c>
      <c r="BT73" s="39">
        <f t="shared" si="25"/>
        <v>-500</v>
      </c>
      <c r="BU73" s="39">
        <f t="shared" si="25"/>
        <v>-400</v>
      </c>
      <c r="BV73" s="39">
        <f t="shared" si="25"/>
        <v>-300</v>
      </c>
      <c r="BW73" s="39">
        <f t="shared" si="25"/>
        <v>-300</v>
      </c>
      <c r="BX73" s="39">
        <f t="shared" si="25"/>
        <v>-200</v>
      </c>
      <c r="BY73" s="39">
        <f t="shared" si="25"/>
        <v>-200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BL74" si="31">SUBTOTAL(9,E72:E73)</f>
        <v>13106</v>
      </c>
      <c r="F74" s="43">
        <f t="shared" si="31"/>
        <v>11521</v>
      </c>
      <c r="G74" s="43">
        <f t="shared" si="31"/>
        <v>11527</v>
      </c>
      <c r="H74" s="43">
        <f t="shared" si="31"/>
        <v>12259</v>
      </c>
      <c r="I74" s="43">
        <f t="shared" si="31"/>
        <v>11806</v>
      </c>
      <c r="J74" s="43">
        <f t="shared" si="31"/>
        <v>13180</v>
      </c>
      <c r="K74" s="43">
        <f t="shared" si="31"/>
        <v>12518</v>
      </c>
      <c r="L74" s="43">
        <f t="shared" si="31"/>
        <v>11787</v>
      </c>
      <c r="M74" s="43">
        <f t="shared" si="31"/>
        <v>10454</v>
      </c>
      <c r="N74" s="43">
        <f t="shared" si="31"/>
        <v>9964</v>
      </c>
      <c r="O74" s="43">
        <f t="shared" si="31"/>
        <v>10926</v>
      </c>
      <c r="P74" s="43">
        <f t="shared" si="31"/>
        <v>12685</v>
      </c>
      <c r="Q74" s="43">
        <f t="shared" si="31"/>
        <v>11773</v>
      </c>
      <c r="R74" s="43">
        <f t="shared" si="31"/>
        <v>12575</v>
      </c>
      <c r="S74" s="43">
        <f t="shared" si="31"/>
        <v>13335</v>
      </c>
      <c r="T74" s="43">
        <f t="shared" si="31"/>
        <v>12947</v>
      </c>
      <c r="U74" s="43">
        <f t="shared" si="31"/>
        <v>13476</v>
      </c>
      <c r="V74" s="43">
        <f t="shared" si="31"/>
        <v>13914</v>
      </c>
      <c r="W74" s="43">
        <f t="shared" si="31"/>
        <v>14590</v>
      </c>
      <c r="X74" s="43">
        <f t="shared" si="31"/>
        <v>13986</v>
      </c>
      <c r="Y74" s="43">
        <f t="shared" si="31"/>
        <v>12727</v>
      </c>
      <c r="Z74" s="43">
        <f t="shared" si="31"/>
        <v>13564</v>
      </c>
      <c r="AA74" s="43">
        <f t="shared" si="31"/>
        <v>13824</v>
      </c>
      <c r="AB74" s="43">
        <f t="shared" si="31"/>
        <v>13100</v>
      </c>
      <c r="AC74" s="43">
        <f t="shared" si="31"/>
        <v>11542</v>
      </c>
      <c r="AD74" s="43">
        <f t="shared" si="31"/>
        <v>11782</v>
      </c>
      <c r="AE74" s="43">
        <f t="shared" si="31"/>
        <v>12805</v>
      </c>
      <c r="AF74" s="43">
        <f t="shared" si="31"/>
        <v>12598</v>
      </c>
      <c r="AG74" s="43">
        <f t="shared" si="31"/>
        <v>12612</v>
      </c>
      <c r="AH74" s="43">
        <f t="shared" si="31"/>
        <v>11423</v>
      </c>
      <c r="AI74" s="43">
        <f t="shared" si="31"/>
        <v>11770</v>
      </c>
      <c r="AJ74" s="43">
        <f t="shared" si="31"/>
        <v>11648</v>
      </c>
      <c r="AK74" s="43">
        <f t="shared" si="31"/>
        <v>11870</v>
      </c>
      <c r="AL74" s="43">
        <f t="shared" si="31"/>
        <v>10438</v>
      </c>
      <c r="AM74" s="43">
        <f t="shared" si="31"/>
        <v>11508</v>
      </c>
      <c r="AN74" s="43">
        <f t="shared" si="31"/>
        <v>12319</v>
      </c>
      <c r="AO74" s="43">
        <f t="shared" si="31"/>
        <v>12318</v>
      </c>
      <c r="AP74" s="43">
        <f t="shared" si="31"/>
        <v>12318</v>
      </c>
      <c r="AQ74" s="43">
        <f t="shared" si="31"/>
        <v>12317</v>
      </c>
      <c r="AR74" s="43">
        <f t="shared" si="31"/>
        <v>12316</v>
      </c>
      <c r="AS74" s="43">
        <f t="shared" si="31"/>
        <v>12315</v>
      </c>
      <c r="AT74" s="43">
        <f t="shared" si="31"/>
        <v>12315</v>
      </c>
      <c r="AU74" s="43">
        <f t="shared" si="31"/>
        <v>12314</v>
      </c>
      <c r="AV74" s="43">
        <f t="shared" si="31"/>
        <v>12314</v>
      </c>
      <c r="AW74" s="43">
        <f t="shared" si="31"/>
        <v>12313</v>
      </c>
      <c r="AX74" s="43">
        <f t="shared" si="31"/>
        <v>12313</v>
      </c>
      <c r="AY74" s="43">
        <f t="shared" si="31"/>
        <v>12312</v>
      </c>
      <c r="AZ74" s="43">
        <f t="shared" si="31"/>
        <v>12311</v>
      </c>
      <c r="BA74" s="43">
        <f t="shared" si="31"/>
        <v>12310.5</v>
      </c>
      <c r="BB74" s="43">
        <f t="shared" si="31"/>
        <v>12309.800000000001</v>
      </c>
      <c r="BC74" s="43">
        <f t="shared" si="31"/>
        <v>12309.1</v>
      </c>
      <c r="BD74" s="43">
        <f t="shared" si="31"/>
        <v>12308.4</v>
      </c>
      <c r="BE74" s="43">
        <f t="shared" si="31"/>
        <v>12307.699999999999</v>
      </c>
      <c r="BF74" s="43">
        <f t="shared" si="31"/>
        <v>12307</v>
      </c>
      <c r="BG74" s="43">
        <f t="shared" si="31"/>
        <v>12306.300000000001</v>
      </c>
      <c r="BH74" s="43">
        <f t="shared" si="31"/>
        <v>12305.6</v>
      </c>
      <c r="BI74" s="43">
        <f t="shared" si="31"/>
        <v>12304.9</v>
      </c>
      <c r="BJ74" s="43">
        <f t="shared" si="31"/>
        <v>12304.199999999999</v>
      </c>
      <c r="BK74" s="43">
        <f t="shared" si="31"/>
        <v>12303.5</v>
      </c>
      <c r="BL74" s="43">
        <f t="shared" si="31"/>
        <v>12302.800000000001</v>
      </c>
      <c r="BM74" s="56">
        <f t="shared" si="29"/>
        <v>147679.79999999999</v>
      </c>
      <c r="BN74" s="43">
        <f t="shared" si="27"/>
        <v>12300</v>
      </c>
      <c r="BO74" s="43">
        <f t="shared" si="27"/>
        <v>12300</v>
      </c>
      <c r="BP74" s="43">
        <f t="shared" si="27"/>
        <v>12300</v>
      </c>
      <c r="BQ74" s="43">
        <f t="shared" si="25"/>
        <v>12300</v>
      </c>
      <c r="BR74" s="43">
        <f t="shared" si="25"/>
        <v>12300</v>
      </c>
      <c r="BS74" s="43">
        <f t="shared" si="25"/>
        <v>12300</v>
      </c>
      <c r="BT74" s="43">
        <f t="shared" si="25"/>
        <v>12300</v>
      </c>
      <c r="BU74" s="43">
        <f t="shared" si="25"/>
        <v>12300</v>
      </c>
      <c r="BV74" s="43">
        <f t="shared" si="25"/>
        <v>12300</v>
      </c>
      <c r="BW74" s="43">
        <f t="shared" si="25"/>
        <v>12300</v>
      </c>
      <c r="BX74" s="43">
        <f t="shared" si="25"/>
        <v>12300</v>
      </c>
      <c r="BY74" s="43">
        <f t="shared" si="25"/>
        <v>12300</v>
      </c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  <c r="BA75" s="34">
        <v>-2705.5</v>
      </c>
      <c r="BB75" s="34">
        <v>-2817.1</v>
      </c>
      <c r="BC75" s="34">
        <v>-2928.7</v>
      </c>
      <c r="BD75" s="34">
        <v>-3040.3</v>
      </c>
      <c r="BE75" s="34">
        <v>-3151.9</v>
      </c>
      <c r="BF75" s="34">
        <v>-3263.5</v>
      </c>
      <c r="BG75" s="34">
        <v>-3375.1</v>
      </c>
      <c r="BH75" s="34">
        <v>-3486.7</v>
      </c>
      <c r="BI75" s="34">
        <v>-3598.3</v>
      </c>
      <c r="BJ75" s="34">
        <v>-3709.9</v>
      </c>
      <c r="BK75" s="34">
        <v>-3821.5</v>
      </c>
      <c r="BL75" s="34">
        <v>-3933.1</v>
      </c>
      <c r="BM75" s="34">
        <f t="shared" si="29"/>
        <v>-39831.599999999999</v>
      </c>
      <c r="BN75" s="34">
        <f t="shared" si="27"/>
        <v>-2300</v>
      </c>
      <c r="BO75" s="34">
        <f t="shared" si="27"/>
        <v>-2500</v>
      </c>
      <c r="BP75" s="34">
        <f t="shared" si="27"/>
        <v>-2700</v>
      </c>
      <c r="BQ75" s="34">
        <f t="shared" si="25"/>
        <v>-2900</v>
      </c>
      <c r="BR75" s="34">
        <f t="shared" si="25"/>
        <v>-3000</v>
      </c>
      <c r="BS75" s="34">
        <f t="shared" si="25"/>
        <v>-3200</v>
      </c>
      <c r="BT75" s="34">
        <f t="shared" si="25"/>
        <v>-3400</v>
      </c>
      <c r="BU75" s="34">
        <f t="shared" si="25"/>
        <v>-3600</v>
      </c>
      <c r="BV75" s="34">
        <f t="shared" si="25"/>
        <v>-3800</v>
      </c>
      <c r="BW75" s="34">
        <f t="shared" si="25"/>
        <v>-4000</v>
      </c>
      <c r="BX75" s="34">
        <f t="shared" si="25"/>
        <v>-4200</v>
      </c>
      <c r="BY75" s="34">
        <f t="shared" si="25"/>
        <v>-4300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  <c r="BA76" s="34">
        <v>7659</v>
      </c>
      <c r="BB76" s="34">
        <v>7625.7</v>
      </c>
      <c r="BC76" s="34">
        <v>7592.4</v>
      </c>
      <c r="BD76" s="34">
        <v>7559.1</v>
      </c>
      <c r="BE76" s="34">
        <v>7525.8</v>
      </c>
      <c r="BF76" s="34">
        <v>7492.5</v>
      </c>
      <c r="BG76" s="34">
        <v>7459.2</v>
      </c>
      <c r="BH76" s="34">
        <v>7425.9</v>
      </c>
      <c r="BI76" s="34">
        <v>7392.6</v>
      </c>
      <c r="BJ76" s="34">
        <v>7359.3</v>
      </c>
      <c r="BK76" s="34">
        <v>7326</v>
      </c>
      <c r="BL76" s="34">
        <v>7292.7</v>
      </c>
      <c r="BM76" s="34">
        <f t="shared" si="29"/>
        <v>89710.2</v>
      </c>
      <c r="BN76" s="34">
        <f t="shared" si="27"/>
        <v>7700</v>
      </c>
      <c r="BO76" s="34">
        <f t="shared" si="27"/>
        <v>7600</v>
      </c>
      <c r="BP76" s="34">
        <f t="shared" si="27"/>
        <v>7600</v>
      </c>
      <c r="BQ76" s="34">
        <f t="shared" si="25"/>
        <v>7600</v>
      </c>
      <c r="BR76" s="34">
        <f t="shared" si="25"/>
        <v>7500</v>
      </c>
      <c r="BS76" s="34">
        <f t="shared" si="25"/>
        <v>7500</v>
      </c>
      <c r="BT76" s="34">
        <f t="shared" si="25"/>
        <v>7500</v>
      </c>
      <c r="BU76" s="34">
        <f t="shared" si="25"/>
        <v>7400</v>
      </c>
      <c r="BV76" s="34">
        <f t="shared" si="25"/>
        <v>7400</v>
      </c>
      <c r="BW76" s="34">
        <f t="shared" si="25"/>
        <v>7400</v>
      </c>
      <c r="BX76" s="34">
        <f t="shared" si="25"/>
        <v>7300</v>
      </c>
      <c r="BY76" s="34">
        <f t="shared" si="25"/>
        <v>7300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  <c r="BA77" s="34">
        <v>11999</v>
      </c>
      <c r="BB77" s="34">
        <v>12075.7</v>
      </c>
      <c r="BC77" s="34">
        <v>12152.4</v>
      </c>
      <c r="BD77" s="34">
        <v>12229.1</v>
      </c>
      <c r="BE77" s="34">
        <v>12305.8</v>
      </c>
      <c r="BF77" s="34">
        <v>12382.5</v>
      </c>
      <c r="BG77" s="34">
        <v>12459.2</v>
      </c>
      <c r="BH77" s="34">
        <v>12535.9</v>
      </c>
      <c r="BI77" s="34">
        <v>12612.6</v>
      </c>
      <c r="BJ77" s="34">
        <v>12689.3</v>
      </c>
      <c r="BK77" s="34">
        <v>12766</v>
      </c>
      <c r="BL77" s="34">
        <v>12842.7</v>
      </c>
      <c r="BM77" s="34">
        <f t="shared" si="29"/>
        <v>149050.20000000001</v>
      </c>
      <c r="BN77" s="34">
        <f t="shared" si="27"/>
        <v>12000</v>
      </c>
      <c r="BO77" s="34">
        <f t="shared" si="27"/>
        <v>12000</v>
      </c>
      <c r="BP77" s="34">
        <f t="shared" si="27"/>
        <v>12100</v>
      </c>
      <c r="BQ77" s="34">
        <f t="shared" si="25"/>
        <v>12200</v>
      </c>
      <c r="BR77" s="34">
        <f t="shared" si="25"/>
        <v>12300</v>
      </c>
      <c r="BS77" s="34">
        <f t="shared" si="25"/>
        <v>12400</v>
      </c>
      <c r="BT77" s="34">
        <f t="shared" si="25"/>
        <v>12500</v>
      </c>
      <c r="BU77" s="34">
        <f t="shared" si="25"/>
        <v>12500</v>
      </c>
      <c r="BV77" s="34">
        <f t="shared" si="25"/>
        <v>12600</v>
      </c>
      <c r="BW77" s="34">
        <f t="shared" si="25"/>
        <v>12700</v>
      </c>
      <c r="BX77" s="34">
        <f t="shared" si="25"/>
        <v>12800</v>
      </c>
      <c r="BY77" s="34">
        <f t="shared" si="25"/>
        <v>12900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  <c r="BA78" s="34">
        <v>16437</v>
      </c>
      <c r="BB78" s="34">
        <v>16561</v>
      </c>
      <c r="BC78" s="34">
        <v>16685</v>
      </c>
      <c r="BD78" s="34">
        <v>16809</v>
      </c>
      <c r="BE78" s="34">
        <v>16933</v>
      </c>
      <c r="BF78" s="34">
        <v>17057</v>
      </c>
      <c r="BG78" s="34">
        <v>17181</v>
      </c>
      <c r="BH78" s="34">
        <v>17305</v>
      </c>
      <c r="BI78" s="34">
        <v>17429</v>
      </c>
      <c r="BJ78" s="34">
        <v>17553</v>
      </c>
      <c r="BK78" s="34">
        <v>17677</v>
      </c>
      <c r="BL78" s="34">
        <v>17801</v>
      </c>
      <c r="BM78" s="34">
        <f t="shared" si="29"/>
        <v>205428</v>
      </c>
      <c r="BN78" s="34">
        <f t="shared" si="27"/>
        <v>16400</v>
      </c>
      <c r="BO78" s="34">
        <f t="shared" si="27"/>
        <v>16500</v>
      </c>
      <c r="BP78" s="34">
        <f t="shared" si="27"/>
        <v>16600</v>
      </c>
      <c r="BQ78" s="34">
        <f t="shared" si="25"/>
        <v>16800</v>
      </c>
      <c r="BR78" s="34">
        <f t="shared" si="25"/>
        <v>16900</v>
      </c>
      <c r="BS78" s="34">
        <f t="shared" si="25"/>
        <v>17100</v>
      </c>
      <c r="BT78" s="34">
        <f t="shared" si="25"/>
        <v>17200</v>
      </c>
      <c r="BU78" s="34">
        <f t="shared" si="25"/>
        <v>17300</v>
      </c>
      <c r="BV78" s="34">
        <f t="shared" si="25"/>
        <v>17500</v>
      </c>
      <c r="BW78" s="34">
        <f t="shared" si="25"/>
        <v>17600</v>
      </c>
      <c r="BX78" s="34">
        <f t="shared" si="25"/>
        <v>17700</v>
      </c>
      <c r="BY78" s="34">
        <f t="shared" si="25"/>
        <v>17900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  <c r="BA79" s="34">
        <v>8756</v>
      </c>
      <c r="BB79" s="34">
        <v>8675</v>
      </c>
      <c r="BC79" s="34">
        <v>8594</v>
      </c>
      <c r="BD79" s="34">
        <v>8513</v>
      </c>
      <c r="BE79" s="34">
        <v>8432</v>
      </c>
      <c r="BF79" s="34">
        <v>8351</v>
      </c>
      <c r="BG79" s="34">
        <v>8270</v>
      </c>
      <c r="BH79" s="34">
        <v>8189</v>
      </c>
      <c r="BI79" s="34">
        <v>8108</v>
      </c>
      <c r="BJ79" s="34">
        <v>8027</v>
      </c>
      <c r="BK79" s="34">
        <v>7946</v>
      </c>
      <c r="BL79" s="34">
        <v>7865</v>
      </c>
      <c r="BM79" s="34">
        <f t="shared" si="29"/>
        <v>99726</v>
      </c>
      <c r="BN79" s="34">
        <f t="shared" si="27"/>
        <v>8700</v>
      </c>
      <c r="BO79" s="34">
        <f t="shared" si="27"/>
        <v>8600</v>
      </c>
      <c r="BP79" s="34">
        <f t="shared" si="27"/>
        <v>8600</v>
      </c>
      <c r="BQ79" s="34">
        <f t="shared" si="25"/>
        <v>8500</v>
      </c>
      <c r="BR79" s="34">
        <f t="shared" si="25"/>
        <v>8400</v>
      </c>
      <c r="BS79" s="34">
        <f t="shared" si="25"/>
        <v>8300</v>
      </c>
      <c r="BT79" s="34">
        <f t="shared" si="25"/>
        <v>8300</v>
      </c>
      <c r="BU79" s="34">
        <f t="shared" si="25"/>
        <v>8200</v>
      </c>
      <c r="BV79" s="34">
        <f t="shared" si="25"/>
        <v>8100</v>
      </c>
      <c r="BW79" s="34">
        <f t="shared" si="25"/>
        <v>8100</v>
      </c>
      <c r="BX79" s="34">
        <f t="shared" si="25"/>
        <v>8000</v>
      </c>
      <c r="BY79" s="34">
        <f t="shared" si="25"/>
        <v>7900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  <c r="BA80" s="34">
        <v>16877.5</v>
      </c>
      <c r="BB80" s="34">
        <v>17011.099999999999</v>
      </c>
      <c r="BC80" s="34">
        <v>17144.7</v>
      </c>
      <c r="BD80" s="34">
        <v>17278.3</v>
      </c>
      <c r="BE80" s="34">
        <v>17411.900000000001</v>
      </c>
      <c r="BF80" s="34">
        <v>17545.5</v>
      </c>
      <c r="BG80" s="34">
        <v>17679.099999999999</v>
      </c>
      <c r="BH80" s="34">
        <v>17812.7</v>
      </c>
      <c r="BI80" s="34">
        <v>17946.3</v>
      </c>
      <c r="BJ80" s="34">
        <v>18079.900000000001</v>
      </c>
      <c r="BK80" s="34">
        <v>18213.5</v>
      </c>
      <c r="BL80" s="34">
        <v>18347.099999999999</v>
      </c>
      <c r="BM80" s="34">
        <f t="shared" si="29"/>
        <v>211347.6</v>
      </c>
      <c r="BN80" s="34">
        <f t="shared" si="27"/>
        <v>16800</v>
      </c>
      <c r="BO80" s="34">
        <f t="shared" si="27"/>
        <v>17000</v>
      </c>
      <c r="BP80" s="34">
        <f t="shared" si="27"/>
        <v>17100</v>
      </c>
      <c r="BQ80" s="34">
        <f t="shared" si="25"/>
        <v>17200</v>
      </c>
      <c r="BR80" s="34">
        <f t="shared" si="25"/>
        <v>17400</v>
      </c>
      <c r="BS80" s="34">
        <f t="shared" si="25"/>
        <v>17500</v>
      </c>
      <c r="BT80" s="34">
        <f t="shared" si="25"/>
        <v>17700</v>
      </c>
      <c r="BU80" s="34">
        <f t="shared" si="25"/>
        <v>17800</v>
      </c>
      <c r="BV80" s="34">
        <f t="shared" si="25"/>
        <v>18000</v>
      </c>
      <c r="BW80" s="34">
        <f t="shared" si="25"/>
        <v>18100</v>
      </c>
      <c r="BX80" s="34">
        <f t="shared" si="25"/>
        <v>18300</v>
      </c>
      <c r="BY80" s="34">
        <f t="shared" si="25"/>
        <v>18400</v>
      </c>
    </row>
    <row r="81" spans="1:77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  <c r="BA81" s="34">
        <v>-752.5</v>
      </c>
      <c r="BB81" s="34">
        <v>-801.2</v>
      </c>
      <c r="BC81" s="34">
        <v>-849.9</v>
      </c>
      <c r="BD81" s="34">
        <v>-898.6</v>
      </c>
      <c r="BE81" s="34">
        <v>-947.3</v>
      </c>
      <c r="BF81" s="34">
        <v>-996</v>
      </c>
      <c r="BG81" s="34">
        <v>-1044.7</v>
      </c>
      <c r="BH81" s="34">
        <v>-1093.4000000000001</v>
      </c>
      <c r="BI81" s="34">
        <v>-1142.0999999999999</v>
      </c>
      <c r="BJ81" s="34">
        <v>-1190.8</v>
      </c>
      <c r="BK81" s="34">
        <v>-1239.5</v>
      </c>
      <c r="BL81" s="34">
        <v>-1288.2</v>
      </c>
      <c r="BM81" s="34">
        <f t="shared" si="29"/>
        <v>-12244.2</v>
      </c>
      <c r="BN81" s="34">
        <f t="shared" si="27"/>
        <v>-400</v>
      </c>
      <c r="BO81" s="34">
        <f t="shared" si="27"/>
        <v>-500</v>
      </c>
      <c r="BP81" s="34">
        <f t="shared" si="27"/>
        <v>-600</v>
      </c>
      <c r="BQ81" s="34">
        <f t="shared" si="25"/>
        <v>-700</v>
      </c>
      <c r="BR81" s="34">
        <f t="shared" si="25"/>
        <v>-800</v>
      </c>
      <c r="BS81" s="34">
        <f t="shared" si="25"/>
        <v>-1000</v>
      </c>
      <c r="BT81" s="34">
        <f t="shared" si="25"/>
        <v>-1100</v>
      </c>
      <c r="BU81" s="34">
        <f t="shared" si="25"/>
        <v>-1200</v>
      </c>
      <c r="BV81" s="34">
        <f t="shared" si="25"/>
        <v>-1300</v>
      </c>
      <c r="BW81" s="34">
        <f t="shared" si="25"/>
        <v>-1400</v>
      </c>
      <c r="BX81" s="34">
        <f t="shared" si="25"/>
        <v>-1500</v>
      </c>
      <c r="BY81" s="34">
        <f t="shared" si="25"/>
        <v>-1600</v>
      </c>
    </row>
    <row r="82" spans="1:77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  <c r="BA82" s="34">
        <v>2326</v>
      </c>
      <c r="BB82" s="34">
        <v>2137</v>
      </c>
      <c r="BC82" s="34">
        <v>1948</v>
      </c>
      <c r="BD82" s="34">
        <v>1759</v>
      </c>
      <c r="BE82" s="34">
        <v>1570</v>
      </c>
      <c r="BF82" s="34">
        <v>1381</v>
      </c>
      <c r="BG82" s="34">
        <v>1192</v>
      </c>
      <c r="BH82" s="34">
        <v>1003</v>
      </c>
      <c r="BI82" s="34">
        <v>814</v>
      </c>
      <c r="BJ82" s="34">
        <v>625</v>
      </c>
      <c r="BK82" s="34">
        <v>436</v>
      </c>
      <c r="BL82" s="34">
        <v>247</v>
      </c>
      <c r="BM82" s="34">
        <f t="shared" si="29"/>
        <v>15438</v>
      </c>
      <c r="BN82" s="34">
        <f t="shared" si="27"/>
        <v>1700</v>
      </c>
      <c r="BO82" s="34">
        <f t="shared" si="27"/>
        <v>1600</v>
      </c>
      <c r="BP82" s="34">
        <f t="shared" si="27"/>
        <v>1500</v>
      </c>
      <c r="BQ82" s="34">
        <f t="shared" si="25"/>
        <v>1500</v>
      </c>
      <c r="BR82" s="34">
        <f t="shared" si="25"/>
        <v>1400</v>
      </c>
      <c r="BS82" s="34">
        <f t="shared" si="25"/>
        <v>1300</v>
      </c>
      <c r="BT82" s="34">
        <f t="shared" si="25"/>
        <v>1300</v>
      </c>
      <c r="BU82" s="34">
        <f t="shared" si="25"/>
        <v>1200</v>
      </c>
      <c r="BV82" s="34">
        <f t="shared" si="25"/>
        <v>1100</v>
      </c>
      <c r="BW82" s="34">
        <f t="shared" si="25"/>
        <v>1000</v>
      </c>
      <c r="BX82" s="34">
        <f t="shared" si="25"/>
        <v>1000</v>
      </c>
      <c r="BY82" s="34">
        <f t="shared" si="25"/>
        <v>900</v>
      </c>
    </row>
    <row r="83" spans="1:77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  <c r="BA83" s="34">
        <v>20513.5</v>
      </c>
      <c r="BB83" s="34">
        <v>20839.900000000001</v>
      </c>
      <c r="BC83" s="34">
        <v>21166.3</v>
      </c>
      <c r="BD83" s="34">
        <v>21492.7</v>
      </c>
      <c r="BE83" s="34">
        <v>21819.1</v>
      </c>
      <c r="BF83" s="34">
        <v>22145.5</v>
      </c>
      <c r="BG83" s="34">
        <v>22471.9</v>
      </c>
      <c r="BH83" s="34">
        <v>22798.3</v>
      </c>
      <c r="BI83" s="34">
        <v>23124.7</v>
      </c>
      <c r="BJ83" s="34">
        <v>23451.1</v>
      </c>
      <c r="BK83" s="34">
        <v>23777.5</v>
      </c>
      <c r="BL83" s="34">
        <v>24103.9</v>
      </c>
      <c r="BM83" s="34">
        <f t="shared" si="29"/>
        <v>267704.40000000002</v>
      </c>
      <c r="BN83" s="34">
        <f t="shared" si="27"/>
        <v>20100</v>
      </c>
      <c r="BO83" s="34">
        <f t="shared" si="27"/>
        <v>20500</v>
      </c>
      <c r="BP83" s="34">
        <f t="shared" si="27"/>
        <v>20900</v>
      </c>
      <c r="BQ83" s="34">
        <f t="shared" si="25"/>
        <v>21300</v>
      </c>
      <c r="BR83" s="34">
        <f t="shared" si="25"/>
        <v>21700</v>
      </c>
      <c r="BS83" s="34">
        <f t="shared" si="25"/>
        <v>22100</v>
      </c>
      <c r="BT83" s="34">
        <f t="shared" si="25"/>
        <v>22500</v>
      </c>
      <c r="BU83" s="34">
        <f t="shared" si="25"/>
        <v>22900</v>
      </c>
      <c r="BV83" s="34">
        <f t="shared" si="25"/>
        <v>23300</v>
      </c>
      <c r="BW83" s="34">
        <f t="shared" si="25"/>
        <v>23700</v>
      </c>
      <c r="BX83" s="34">
        <f t="shared" si="25"/>
        <v>24100</v>
      </c>
      <c r="BY83" s="34">
        <f t="shared" si="25"/>
        <v>24500</v>
      </c>
    </row>
    <row r="84" spans="1:77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  <c r="BA84" s="34">
        <v>4544.5</v>
      </c>
      <c r="BB84" s="34">
        <v>4648.1000000000004</v>
      </c>
      <c r="BC84" s="34">
        <v>4751.7</v>
      </c>
      <c r="BD84" s="34">
        <v>4855.3</v>
      </c>
      <c r="BE84" s="34">
        <v>4958.8999999999996</v>
      </c>
      <c r="BF84" s="34">
        <v>5062.5</v>
      </c>
      <c r="BG84" s="34">
        <v>5166.1000000000004</v>
      </c>
      <c r="BH84" s="34">
        <v>5269.7</v>
      </c>
      <c r="BI84" s="34">
        <v>5373.3</v>
      </c>
      <c r="BJ84" s="34">
        <v>5476.9</v>
      </c>
      <c r="BK84" s="34">
        <v>5580.5</v>
      </c>
      <c r="BL84" s="34">
        <v>5684.1</v>
      </c>
      <c r="BM84" s="34">
        <f t="shared" si="29"/>
        <v>61371.6</v>
      </c>
      <c r="BN84" s="34">
        <f t="shared" si="27"/>
        <v>4400</v>
      </c>
      <c r="BO84" s="34">
        <f t="shared" si="27"/>
        <v>4500</v>
      </c>
      <c r="BP84" s="34">
        <f t="shared" si="27"/>
        <v>4600</v>
      </c>
      <c r="BQ84" s="34">
        <f t="shared" si="25"/>
        <v>4800</v>
      </c>
      <c r="BR84" s="34">
        <f t="shared" si="25"/>
        <v>4900</v>
      </c>
      <c r="BS84" s="34">
        <f t="shared" si="25"/>
        <v>5000</v>
      </c>
      <c r="BT84" s="34">
        <f t="shared" si="25"/>
        <v>5200</v>
      </c>
      <c r="BU84" s="34">
        <f t="shared" si="25"/>
        <v>5300</v>
      </c>
      <c r="BV84" s="34">
        <f t="shared" si="25"/>
        <v>5500</v>
      </c>
      <c r="BW84" s="34">
        <f t="shared" si="25"/>
        <v>5600</v>
      </c>
      <c r="BX84" s="34">
        <f t="shared" si="25"/>
        <v>5700</v>
      </c>
      <c r="BY84" s="34">
        <f t="shared" si="25"/>
        <v>5900</v>
      </c>
    </row>
    <row r="85" spans="1:77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  <c r="BA85" s="34">
        <v>20409</v>
      </c>
      <c r="BB85" s="34">
        <v>20550</v>
      </c>
      <c r="BC85" s="34">
        <v>20691</v>
      </c>
      <c r="BD85" s="34">
        <v>20832</v>
      </c>
      <c r="BE85" s="34">
        <v>20973</v>
      </c>
      <c r="BF85" s="34">
        <v>21114</v>
      </c>
      <c r="BG85" s="34">
        <v>21255</v>
      </c>
      <c r="BH85" s="34">
        <v>21396</v>
      </c>
      <c r="BI85" s="34">
        <v>21537</v>
      </c>
      <c r="BJ85" s="34">
        <v>21678</v>
      </c>
      <c r="BK85" s="34">
        <v>21819</v>
      </c>
      <c r="BL85" s="34">
        <v>21960</v>
      </c>
      <c r="BM85" s="34">
        <f t="shared" si="29"/>
        <v>254214</v>
      </c>
      <c r="BN85" s="34">
        <f t="shared" si="27"/>
        <v>20300</v>
      </c>
      <c r="BO85" s="34">
        <f t="shared" si="27"/>
        <v>20500</v>
      </c>
      <c r="BP85" s="34">
        <f t="shared" si="27"/>
        <v>20600</v>
      </c>
      <c r="BQ85" s="34">
        <f t="shared" si="25"/>
        <v>20800</v>
      </c>
      <c r="BR85" s="34">
        <f t="shared" si="25"/>
        <v>21000</v>
      </c>
      <c r="BS85" s="34">
        <f t="shared" si="25"/>
        <v>21100</v>
      </c>
      <c r="BT85" s="34">
        <f t="shared" si="25"/>
        <v>21300</v>
      </c>
      <c r="BU85" s="34">
        <f t="shared" si="25"/>
        <v>21400</v>
      </c>
      <c r="BV85" s="34">
        <f t="shared" si="25"/>
        <v>21600</v>
      </c>
      <c r="BW85" s="34">
        <f t="shared" si="25"/>
        <v>21700</v>
      </c>
      <c r="BX85" s="34">
        <f t="shared" si="25"/>
        <v>21900</v>
      </c>
      <c r="BY85" s="34">
        <f t="shared" si="25"/>
        <v>22000</v>
      </c>
    </row>
    <row r="86" spans="1:77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  <c r="BA86" s="34">
        <v>8034.5</v>
      </c>
      <c r="BB86" s="34">
        <v>7887.2</v>
      </c>
      <c r="BC86" s="34">
        <v>7739.9</v>
      </c>
      <c r="BD86" s="34">
        <v>7592.6</v>
      </c>
      <c r="BE86" s="34">
        <v>7445.3</v>
      </c>
      <c r="BF86" s="34">
        <v>7298</v>
      </c>
      <c r="BG86" s="34">
        <v>7150.7</v>
      </c>
      <c r="BH86" s="34">
        <v>7003.4</v>
      </c>
      <c r="BI86" s="34">
        <v>6856.1</v>
      </c>
      <c r="BJ86" s="34">
        <v>6708.8</v>
      </c>
      <c r="BK86" s="34">
        <v>6561.5</v>
      </c>
      <c r="BL86" s="34">
        <v>6414.2</v>
      </c>
      <c r="BM86" s="34">
        <f t="shared" si="29"/>
        <v>86692.2</v>
      </c>
      <c r="BN86" s="34">
        <f t="shared" si="27"/>
        <v>7900</v>
      </c>
      <c r="BO86" s="34">
        <f t="shared" si="27"/>
        <v>7800</v>
      </c>
      <c r="BP86" s="34">
        <f t="shared" si="27"/>
        <v>7600</v>
      </c>
      <c r="BQ86" s="34">
        <f t="shared" si="25"/>
        <v>7500</v>
      </c>
      <c r="BR86" s="34">
        <f t="shared" si="25"/>
        <v>7400</v>
      </c>
      <c r="BS86" s="34">
        <f t="shared" si="25"/>
        <v>7300</v>
      </c>
      <c r="BT86" s="34">
        <f t="shared" si="25"/>
        <v>7200</v>
      </c>
      <c r="BU86" s="34">
        <f t="shared" si="25"/>
        <v>7000</v>
      </c>
      <c r="BV86" s="34">
        <f t="shared" si="25"/>
        <v>6900</v>
      </c>
      <c r="BW86" s="34">
        <f t="shared" si="25"/>
        <v>6800</v>
      </c>
      <c r="BX86" s="34">
        <f t="shared" si="25"/>
        <v>6700</v>
      </c>
      <c r="BY86" s="34">
        <f t="shared" si="25"/>
        <v>6600</v>
      </c>
    </row>
    <row r="87" spans="1:77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  <c r="BA87" s="34">
        <v>-160.5</v>
      </c>
      <c r="BB87" s="34">
        <v>-333.1</v>
      </c>
      <c r="BC87" s="34">
        <v>-505.7</v>
      </c>
      <c r="BD87" s="34">
        <v>-678.3</v>
      </c>
      <c r="BE87" s="34">
        <v>-850.9</v>
      </c>
      <c r="BF87" s="34">
        <v>-1023.5</v>
      </c>
      <c r="BG87" s="34">
        <v>-1196.0999999999999</v>
      </c>
      <c r="BH87" s="34">
        <v>-1368.7</v>
      </c>
      <c r="BI87" s="34">
        <v>-1541.3</v>
      </c>
      <c r="BJ87" s="34">
        <v>-1713.9</v>
      </c>
      <c r="BK87" s="34">
        <v>-1886.5</v>
      </c>
      <c r="BL87" s="34">
        <v>-2059.1</v>
      </c>
      <c r="BM87" s="34">
        <f t="shared" si="29"/>
        <v>-13317.6</v>
      </c>
      <c r="BN87" s="34">
        <f t="shared" si="27"/>
        <v>-2200</v>
      </c>
      <c r="BO87" s="34">
        <f t="shared" si="27"/>
        <v>-2000</v>
      </c>
      <c r="BP87" s="34">
        <f t="shared" si="27"/>
        <v>-1800</v>
      </c>
      <c r="BQ87" s="34">
        <f t="shared" si="25"/>
        <v>-1600</v>
      </c>
      <c r="BR87" s="34">
        <f t="shared" si="25"/>
        <v>-1400</v>
      </c>
      <c r="BS87" s="34">
        <f t="shared" si="25"/>
        <v>-1200</v>
      </c>
      <c r="BT87" s="34">
        <f t="shared" ref="BT87:BY129" si="32">ROUND($BM87/SUM($AO87:$AZ87)*AU87,-2)</f>
        <v>-1000</v>
      </c>
      <c r="BU87" s="34">
        <f t="shared" si="32"/>
        <v>-800</v>
      </c>
      <c r="BV87" s="34">
        <f t="shared" si="32"/>
        <v>-600</v>
      </c>
      <c r="BW87" s="34">
        <f t="shared" si="32"/>
        <v>-400</v>
      </c>
      <c r="BX87" s="34">
        <f t="shared" si="32"/>
        <v>-200</v>
      </c>
      <c r="BY87" s="34">
        <f t="shared" si="32"/>
        <v>0</v>
      </c>
    </row>
    <row r="88" spans="1:77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  <c r="BA88" s="34">
        <v>-1136</v>
      </c>
      <c r="BB88" s="34">
        <v>-1303</v>
      </c>
      <c r="BC88" s="34">
        <v>-1470</v>
      </c>
      <c r="BD88" s="34">
        <v>-1637</v>
      </c>
      <c r="BE88" s="34">
        <v>-1804</v>
      </c>
      <c r="BF88" s="34">
        <v>-1971</v>
      </c>
      <c r="BG88" s="34">
        <v>-2138</v>
      </c>
      <c r="BH88" s="34">
        <v>-2305</v>
      </c>
      <c r="BI88" s="34">
        <v>-2472</v>
      </c>
      <c r="BJ88" s="34">
        <v>-2639</v>
      </c>
      <c r="BK88" s="34">
        <v>-2806</v>
      </c>
      <c r="BL88" s="34">
        <v>-2973</v>
      </c>
      <c r="BM88" s="34">
        <f t="shared" si="29"/>
        <v>-24654</v>
      </c>
      <c r="BN88" s="34">
        <f t="shared" si="27"/>
        <v>35000</v>
      </c>
      <c r="BO88" s="34">
        <f t="shared" si="27"/>
        <v>28200</v>
      </c>
      <c r="BP88" s="34">
        <f t="shared" si="27"/>
        <v>21500</v>
      </c>
      <c r="BQ88" s="34">
        <f t="shared" si="27"/>
        <v>14800</v>
      </c>
      <c r="BR88" s="34">
        <f t="shared" si="27"/>
        <v>8000</v>
      </c>
      <c r="BS88" s="34">
        <f t="shared" si="27"/>
        <v>1300</v>
      </c>
      <c r="BT88" s="34">
        <f t="shared" si="32"/>
        <v>-5400</v>
      </c>
      <c r="BU88" s="34">
        <f t="shared" si="32"/>
        <v>-12100</v>
      </c>
      <c r="BV88" s="34">
        <f t="shared" si="32"/>
        <v>-18900</v>
      </c>
      <c r="BW88" s="34">
        <f t="shared" si="32"/>
        <v>-25600</v>
      </c>
      <c r="BX88" s="34">
        <f t="shared" si="32"/>
        <v>-32400</v>
      </c>
      <c r="BY88" s="34">
        <f t="shared" si="32"/>
        <v>-39100</v>
      </c>
    </row>
    <row r="89" spans="1:77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  <c r="BA89" s="34">
        <v>-2576.5</v>
      </c>
      <c r="BB89" s="34">
        <v>-2607.9</v>
      </c>
      <c r="BC89" s="34">
        <v>-2639.3</v>
      </c>
      <c r="BD89" s="34">
        <v>-2670.7</v>
      </c>
      <c r="BE89" s="34">
        <v>-2702.1</v>
      </c>
      <c r="BF89" s="34">
        <v>-2733.5</v>
      </c>
      <c r="BG89" s="34">
        <v>-2764.9</v>
      </c>
      <c r="BH89" s="34">
        <v>-2796.3</v>
      </c>
      <c r="BI89" s="34">
        <v>-2827.7</v>
      </c>
      <c r="BJ89" s="34">
        <v>-2859.1</v>
      </c>
      <c r="BK89" s="34">
        <v>-2890.5</v>
      </c>
      <c r="BL89" s="34">
        <v>-2921.9</v>
      </c>
      <c r="BM89" s="34">
        <f t="shared" si="29"/>
        <v>-32990.400000000001</v>
      </c>
      <c r="BN89" s="34">
        <f t="shared" si="27"/>
        <v>-2600</v>
      </c>
      <c r="BO89" s="34">
        <f t="shared" si="27"/>
        <v>-2600</v>
      </c>
      <c r="BP89" s="34">
        <f t="shared" si="27"/>
        <v>-2600</v>
      </c>
      <c r="BQ89" s="34">
        <f t="shared" si="27"/>
        <v>-2700</v>
      </c>
      <c r="BR89" s="34">
        <f t="shared" si="27"/>
        <v>-2700</v>
      </c>
      <c r="BS89" s="34">
        <f t="shared" si="27"/>
        <v>-2700</v>
      </c>
      <c r="BT89" s="34">
        <f t="shared" si="32"/>
        <v>-2800</v>
      </c>
      <c r="BU89" s="34">
        <f t="shared" si="32"/>
        <v>-2800</v>
      </c>
      <c r="BV89" s="34">
        <f t="shared" si="32"/>
        <v>-2800</v>
      </c>
      <c r="BW89" s="34">
        <f t="shared" si="32"/>
        <v>-2900</v>
      </c>
      <c r="BX89" s="34">
        <f t="shared" si="32"/>
        <v>-2900</v>
      </c>
      <c r="BY89" s="34">
        <f t="shared" si="32"/>
        <v>-2900</v>
      </c>
    </row>
    <row r="90" spans="1:77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  <c r="BA90" s="34">
        <v>8509</v>
      </c>
      <c r="BB90" s="34">
        <v>8538</v>
      </c>
      <c r="BC90" s="34">
        <v>8567</v>
      </c>
      <c r="BD90" s="34">
        <v>8596</v>
      </c>
      <c r="BE90" s="34">
        <v>8625</v>
      </c>
      <c r="BF90" s="34">
        <v>8654</v>
      </c>
      <c r="BG90" s="34">
        <v>8683</v>
      </c>
      <c r="BH90" s="34">
        <v>8712</v>
      </c>
      <c r="BI90" s="34">
        <v>8741</v>
      </c>
      <c r="BJ90" s="34">
        <v>8770</v>
      </c>
      <c r="BK90" s="34">
        <v>8799</v>
      </c>
      <c r="BL90" s="34">
        <v>8828</v>
      </c>
      <c r="BM90" s="34">
        <f t="shared" si="29"/>
        <v>104022</v>
      </c>
      <c r="BN90" s="34">
        <f t="shared" si="27"/>
        <v>8500</v>
      </c>
      <c r="BO90" s="34">
        <f t="shared" si="27"/>
        <v>8500</v>
      </c>
      <c r="BP90" s="34">
        <f t="shared" si="27"/>
        <v>8600</v>
      </c>
      <c r="BQ90" s="34">
        <f t="shared" si="27"/>
        <v>8600</v>
      </c>
      <c r="BR90" s="34">
        <f t="shared" si="27"/>
        <v>8600</v>
      </c>
      <c r="BS90" s="34">
        <f t="shared" si="27"/>
        <v>8700</v>
      </c>
      <c r="BT90" s="34">
        <f t="shared" si="32"/>
        <v>8700</v>
      </c>
      <c r="BU90" s="34">
        <f t="shared" si="32"/>
        <v>8700</v>
      </c>
      <c r="BV90" s="34">
        <f t="shared" si="32"/>
        <v>8700</v>
      </c>
      <c r="BW90" s="34">
        <f t="shared" si="32"/>
        <v>8800</v>
      </c>
      <c r="BX90" s="34">
        <f t="shared" si="32"/>
        <v>8800</v>
      </c>
      <c r="BY90" s="34">
        <f t="shared" si="32"/>
        <v>8800</v>
      </c>
    </row>
    <row r="91" spans="1:77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  <c r="BA91" s="34">
        <v>-4055</v>
      </c>
      <c r="BB91" s="34">
        <v>-4198</v>
      </c>
      <c r="BC91" s="34">
        <v>-4341</v>
      </c>
      <c r="BD91" s="34">
        <v>-4484</v>
      </c>
      <c r="BE91" s="34">
        <v>-4627</v>
      </c>
      <c r="BF91" s="34">
        <v>-4770</v>
      </c>
      <c r="BG91" s="34">
        <v>-4913</v>
      </c>
      <c r="BH91" s="34">
        <v>-5056</v>
      </c>
      <c r="BI91" s="34">
        <v>-5199</v>
      </c>
      <c r="BJ91" s="34">
        <v>-5342</v>
      </c>
      <c r="BK91" s="34">
        <v>-5485</v>
      </c>
      <c r="BL91" s="34">
        <v>-5628</v>
      </c>
      <c r="BM91" s="34">
        <f t="shared" si="29"/>
        <v>-58098</v>
      </c>
      <c r="BN91" s="34">
        <f t="shared" si="27"/>
        <v>-3600</v>
      </c>
      <c r="BO91" s="34">
        <f t="shared" si="27"/>
        <v>-3800</v>
      </c>
      <c r="BP91" s="34">
        <f t="shared" si="27"/>
        <v>-4100</v>
      </c>
      <c r="BQ91" s="34">
        <f t="shared" si="27"/>
        <v>-4300</v>
      </c>
      <c r="BR91" s="34">
        <f t="shared" si="27"/>
        <v>-4500</v>
      </c>
      <c r="BS91" s="34">
        <f t="shared" si="27"/>
        <v>-4700</v>
      </c>
      <c r="BT91" s="34">
        <f t="shared" si="32"/>
        <v>-5000</v>
      </c>
      <c r="BU91" s="34">
        <f t="shared" si="32"/>
        <v>-5200</v>
      </c>
      <c r="BV91" s="34">
        <f t="shared" si="32"/>
        <v>-5400</v>
      </c>
      <c r="BW91" s="34">
        <f t="shared" si="32"/>
        <v>-5600</v>
      </c>
      <c r="BX91" s="34">
        <f t="shared" si="32"/>
        <v>-5800</v>
      </c>
      <c r="BY91" s="34">
        <f t="shared" si="32"/>
        <v>-6100</v>
      </c>
    </row>
    <row r="92" spans="1:77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  <c r="BA92" s="34">
        <v>3619.5</v>
      </c>
      <c r="BB92" s="34">
        <v>3520.1</v>
      </c>
      <c r="BC92" s="34">
        <v>3420.7</v>
      </c>
      <c r="BD92" s="34">
        <v>3321.3</v>
      </c>
      <c r="BE92" s="34">
        <v>3221.9</v>
      </c>
      <c r="BF92" s="34">
        <v>3122.5</v>
      </c>
      <c r="BG92" s="34">
        <v>3023.1</v>
      </c>
      <c r="BH92" s="34">
        <v>2923.7</v>
      </c>
      <c r="BI92" s="34">
        <v>2824.3</v>
      </c>
      <c r="BJ92" s="34">
        <v>2724.9</v>
      </c>
      <c r="BK92" s="34">
        <v>2625.5</v>
      </c>
      <c r="BL92" s="34">
        <v>2526.1</v>
      </c>
      <c r="BM92" s="34">
        <f t="shared" si="29"/>
        <v>36873.599999999999</v>
      </c>
      <c r="BN92" s="34">
        <f t="shared" si="27"/>
        <v>3500</v>
      </c>
      <c r="BO92" s="34">
        <f t="shared" si="27"/>
        <v>3400</v>
      </c>
      <c r="BP92" s="34">
        <f t="shared" si="27"/>
        <v>3300</v>
      </c>
      <c r="BQ92" s="34">
        <f t="shared" si="27"/>
        <v>3300</v>
      </c>
      <c r="BR92" s="34">
        <f t="shared" si="27"/>
        <v>3200</v>
      </c>
      <c r="BS92" s="34">
        <f t="shared" si="27"/>
        <v>3100</v>
      </c>
      <c r="BT92" s="34">
        <f t="shared" si="32"/>
        <v>3000</v>
      </c>
      <c r="BU92" s="34">
        <f t="shared" si="32"/>
        <v>3000</v>
      </c>
      <c r="BV92" s="34">
        <f t="shared" si="32"/>
        <v>2900</v>
      </c>
      <c r="BW92" s="34">
        <f t="shared" si="32"/>
        <v>2800</v>
      </c>
      <c r="BX92" s="34">
        <f t="shared" si="32"/>
        <v>2800</v>
      </c>
      <c r="BY92" s="34">
        <f t="shared" si="32"/>
        <v>2700</v>
      </c>
    </row>
    <row r="93" spans="1:77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  <c r="BA93" s="34">
        <v>6391.5</v>
      </c>
      <c r="BB93" s="34">
        <v>6453.8</v>
      </c>
      <c r="BC93" s="34">
        <v>6516.1</v>
      </c>
      <c r="BD93" s="34">
        <v>6578.4</v>
      </c>
      <c r="BE93" s="34">
        <v>6640.7</v>
      </c>
      <c r="BF93" s="34">
        <v>6703</v>
      </c>
      <c r="BG93" s="34">
        <v>6765.3</v>
      </c>
      <c r="BH93" s="34">
        <v>6827.6</v>
      </c>
      <c r="BI93" s="34">
        <v>6889.9</v>
      </c>
      <c r="BJ93" s="34">
        <v>6952.2</v>
      </c>
      <c r="BK93" s="34">
        <v>7014.5</v>
      </c>
      <c r="BL93" s="34">
        <v>7076.8</v>
      </c>
      <c r="BM93" s="34">
        <f t="shared" si="29"/>
        <v>80809.8</v>
      </c>
      <c r="BN93" s="34">
        <f t="shared" si="27"/>
        <v>6300</v>
      </c>
      <c r="BO93" s="34">
        <f t="shared" si="27"/>
        <v>6400</v>
      </c>
      <c r="BP93" s="34">
        <f t="shared" si="27"/>
        <v>6500</v>
      </c>
      <c r="BQ93" s="34">
        <f t="shared" si="27"/>
        <v>6600</v>
      </c>
      <c r="BR93" s="34">
        <f t="shared" si="27"/>
        <v>6600</v>
      </c>
      <c r="BS93" s="34">
        <f t="shared" si="27"/>
        <v>6700</v>
      </c>
      <c r="BT93" s="34">
        <f t="shared" si="32"/>
        <v>6800</v>
      </c>
      <c r="BU93" s="34">
        <f t="shared" si="32"/>
        <v>6800</v>
      </c>
      <c r="BV93" s="34">
        <f t="shared" si="32"/>
        <v>6900</v>
      </c>
      <c r="BW93" s="34">
        <f t="shared" si="32"/>
        <v>7000</v>
      </c>
      <c r="BX93" s="34">
        <f t="shared" si="32"/>
        <v>7000</v>
      </c>
      <c r="BY93" s="34">
        <f t="shared" si="32"/>
        <v>7100</v>
      </c>
    </row>
    <row r="94" spans="1:77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  <c r="BA94" s="34">
        <v>11692</v>
      </c>
      <c r="BB94" s="34">
        <v>11691</v>
      </c>
      <c r="BC94" s="34">
        <v>11690</v>
      </c>
      <c r="BD94" s="34">
        <v>11689</v>
      </c>
      <c r="BE94" s="34">
        <v>11688</v>
      </c>
      <c r="BF94" s="34">
        <v>11687</v>
      </c>
      <c r="BG94" s="34">
        <v>11686</v>
      </c>
      <c r="BH94" s="34">
        <v>11685</v>
      </c>
      <c r="BI94" s="34">
        <v>11684</v>
      </c>
      <c r="BJ94" s="34">
        <v>11683</v>
      </c>
      <c r="BK94" s="34">
        <v>11682</v>
      </c>
      <c r="BL94" s="34">
        <v>11681</v>
      </c>
      <c r="BM94" s="34">
        <f t="shared" si="29"/>
        <v>140238</v>
      </c>
      <c r="BN94" s="34">
        <f t="shared" si="27"/>
        <v>11700</v>
      </c>
      <c r="BO94" s="34">
        <f t="shared" si="27"/>
        <v>11700</v>
      </c>
      <c r="BP94" s="34">
        <f t="shared" si="27"/>
        <v>11700</v>
      </c>
      <c r="BQ94" s="34">
        <f t="shared" si="27"/>
        <v>11700</v>
      </c>
      <c r="BR94" s="34">
        <f t="shared" si="27"/>
        <v>11700</v>
      </c>
      <c r="BS94" s="34">
        <f t="shared" si="27"/>
        <v>11700</v>
      </c>
      <c r="BT94" s="34">
        <f t="shared" si="32"/>
        <v>11700</v>
      </c>
      <c r="BU94" s="34">
        <f t="shared" si="32"/>
        <v>11700</v>
      </c>
      <c r="BV94" s="34">
        <f t="shared" si="32"/>
        <v>11700</v>
      </c>
      <c r="BW94" s="34">
        <f t="shared" si="32"/>
        <v>11700</v>
      </c>
      <c r="BX94" s="34">
        <f t="shared" si="32"/>
        <v>11700</v>
      </c>
      <c r="BY94" s="34">
        <f t="shared" si="32"/>
        <v>11700</v>
      </c>
    </row>
    <row r="95" spans="1:77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  <c r="BA95" s="34">
        <v>-9394</v>
      </c>
      <c r="BB95" s="34">
        <v>-9742</v>
      </c>
      <c r="BC95" s="34">
        <v>-10090</v>
      </c>
      <c r="BD95" s="34">
        <v>-10438</v>
      </c>
      <c r="BE95" s="34">
        <v>-10786</v>
      </c>
      <c r="BF95" s="34">
        <v>-11134</v>
      </c>
      <c r="BG95" s="34">
        <v>-11482</v>
      </c>
      <c r="BH95" s="34">
        <v>-11830</v>
      </c>
      <c r="BI95" s="34">
        <v>-12178</v>
      </c>
      <c r="BJ95" s="34">
        <v>-12526</v>
      </c>
      <c r="BK95" s="34">
        <v>-12874</v>
      </c>
      <c r="BL95" s="34">
        <v>-13222</v>
      </c>
      <c r="BM95" s="34">
        <f t="shared" si="29"/>
        <v>-135696</v>
      </c>
      <c r="BN95" s="34">
        <f t="shared" si="27"/>
        <v>-8300</v>
      </c>
      <c r="BO95" s="34">
        <f t="shared" si="27"/>
        <v>-8800</v>
      </c>
      <c r="BP95" s="34">
        <f t="shared" si="27"/>
        <v>-9400</v>
      </c>
      <c r="BQ95" s="34">
        <f t="shared" si="27"/>
        <v>-9900</v>
      </c>
      <c r="BR95" s="34">
        <f t="shared" si="27"/>
        <v>-10500</v>
      </c>
      <c r="BS95" s="34">
        <f t="shared" si="27"/>
        <v>-11000</v>
      </c>
      <c r="BT95" s="34">
        <f t="shared" si="32"/>
        <v>-11600</v>
      </c>
      <c r="BU95" s="34">
        <f t="shared" si="32"/>
        <v>-12100</v>
      </c>
      <c r="BV95" s="34">
        <f t="shared" si="32"/>
        <v>-12700</v>
      </c>
      <c r="BW95" s="34">
        <f t="shared" si="32"/>
        <v>-13200</v>
      </c>
      <c r="BX95" s="34">
        <f t="shared" si="32"/>
        <v>-13800</v>
      </c>
      <c r="BY95" s="34">
        <f t="shared" si="32"/>
        <v>-14300</v>
      </c>
    </row>
    <row r="96" spans="1:77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  <c r="BA96" s="34">
        <v>-121</v>
      </c>
      <c r="BB96" s="34">
        <v>-225</v>
      </c>
      <c r="BC96" s="34">
        <v>-329</v>
      </c>
      <c r="BD96" s="34">
        <v>-433</v>
      </c>
      <c r="BE96" s="34">
        <v>-537</v>
      </c>
      <c r="BF96" s="34">
        <v>-641</v>
      </c>
      <c r="BG96" s="34">
        <v>-745</v>
      </c>
      <c r="BH96" s="34">
        <v>-849</v>
      </c>
      <c r="BI96" s="34">
        <v>-953</v>
      </c>
      <c r="BJ96" s="34">
        <v>-1057</v>
      </c>
      <c r="BK96" s="34">
        <v>-1161</v>
      </c>
      <c r="BL96" s="34">
        <v>-1265</v>
      </c>
      <c r="BM96" s="34">
        <f t="shared" si="29"/>
        <v>-8316</v>
      </c>
      <c r="BN96" s="34">
        <f t="shared" si="27"/>
        <v>-1400</v>
      </c>
      <c r="BO96" s="34">
        <f t="shared" si="27"/>
        <v>-1300</v>
      </c>
      <c r="BP96" s="34">
        <f t="shared" si="27"/>
        <v>-1100</v>
      </c>
      <c r="BQ96" s="34">
        <f t="shared" si="27"/>
        <v>-1000</v>
      </c>
      <c r="BR96" s="34">
        <f t="shared" si="27"/>
        <v>-900</v>
      </c>
      <c r="BS96" s="34">
        <f t="shared" si="27"/>
        <v>-800</v>
      </c>
      <c r="BT96" s="34">
        <f t="shared" si="32"/>
        <v>-600</v>
      </c>
      <c r="BU96" s="34">
        <f t="shared" si="32"/>
        <v>-500</v>
      </c>
      <c r="BV96" s="34">
        <f t="shared" si="32"/>
        <v>-400</v>
      </c>
      <c r="BW96" s="34">
        <f t="shared" si="32"/>
        <v>-200</v>
      </c>
      <c r="BX96" s="34">
        <f t="shared" si="32"/>
        <v>-100</v>
      </c>
      <c r="BY96" s="34">
        <f t="shared" si="32"/>
        <v>0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  <c r="BA97" s="34">
        <v>-5783</v>
      </c>
      <c r="BB97" s="34">
        <v>-5878.7</v>
      </c>
      <c r="BC97" s="34">
        <v>-5974.4</v>
      </c>
      <c r="BD97" s="34">
        <v>-6070.1</v>
      </c>
      <c r="BE97" s="34">
        <v>-6165.8</v>
      </c>
      <c r="BF97" s="34">
        <v>-6261.5</v>
      </c>
      <c r="BG97" s="34">
        <v>-6357.2</v>
      </c>
      <c r="BH97" s="34">
        <v>-6452.9</v>
      </c>
      <c r="BI97" s="34">
        <v>-6548.6</v>
      </c>
      <c r="BJ97" s="34">
        <v>-6644.3</v>
      </c>
      <c r="BK97" s="34">
        <v>-6740</v>
      </c>
      <c r="BL97" s="34">
        <v>-6835.7</v>
      </c>
      <c r="BM97" s="34">
        <f t="shared" si="29"/>
        <v>-75712.2</v>
      </c>
      <c r="BN97" s="34">
        <f t="shared" si="27"/>
        <v>-5700</v>
      </c>
      <c r="BO97" s="34">
        <f t="shared" si="27"/>
        <v>-5800</v>
      </c>
      <c r="BP97" s="34">
        <f t="shared" si="27"/>
        <v>-5900</v>
      </c>
      <c r="BQ97" s="34">
        <f t="shared" si="27"/>
        <v>-6000</v>
      </c>
      <c r="BR97" s="34">
        <f t="shared" si="27"/>
        <v>-6100</v>
      </c>
      <c r="BS97" s="34">
        <f t="shared" si="27"/>
        <v>-6300</v>
      </c>
      <c r="BT97" s="34">
        <f t="shared" si="32"/>
        <v>-6400</v>
      </c>
      <c r="BU97" s="34">
        <f t="shared" si="32"/>
        <v>-6500</v>
      </c>
      <c r="BV97" s="34">
        <f t="shared" si="32"/>
        <v>-6600</v>
      </c>
      <c r="BW97" s="34">
        <f t="shared" si="32"/>
        <v>-6700</v>
      </c>
      <c r="BX97" s="34">
        <f t="shared" si="32"/>
        <v>-6800</v>
      </c>
      <c r="BY97" s="34">
        <f t="shared" si="32"/>
        <v>-7000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  <c r="BA98" s="39">
        <v>2186</v>
      </c>
      <c r="BB98" s="39">
        <v>1999.7</v>
      </c>
      <c r="BC98" s="39">
        <v>1813.4</v>
      </c>
      <c r="BD98" s="39">
        <v>1627.1</v>
      </c>
      <c r="BE98" s="39">
        <v>1440.8</v>
      </c>
      <c r="BF98" s="39">
        <v>1254.5</v>
      </c>
      <c r="BG98" s="39">
        <v>1068.2</v>
      </c>
      <c r="BH98" s="39">
        <v>881.9</v>
      </c>
      <c r="BI98" s="39">
        <v>695.6</v>
      </c>
      <c r="BJ98" s="39">
        <v>509.3</v>
      </c>
      <c r="BK98" s="39">
        <v>323</v>
      </c>
      <c r="BL98" s="39">
        <v>136.69999999999999</v>
      </c>
      <c r="BM98" s="39">
        <f t="shared" si="29"/>
        <v>13936.2</v>
      </c>
      <c r="BN98" s="39">
        <f t="shared" si="27"/>
        <v>1500</v>
      </c>
      <c r="BO98" s="39">
        <f t="shared" si="27"/>
        <v>1400</v>
      </c>
      <c r="BP98" s="39">
        <f t="shared" si="27"/>
        <v>1400</v>
      </c>
      <c r="BQ98" s="39">
        <f t="shared" si="27"/>
        <v>1300</v>
      </c>
      <c r="BR98" s="39">
        <f t="shared" si="27"/>
        <v>1300</v>
      </c>
      <c r="BS98" s="39">
        <f t="shared" si="27"/>
        <v>1200</v>
      </c>
      <c r="BT98" s="39">
        <f t="shared" si="32"/>
        <v>1100</v>
      </c>
      <c r="BU98" s="39">
        <f t="shared" si="32"/>
        <v>1100</v>
      </c>
      <c r="BV98" s="39">
        <f t="shared" si="32"/>
        <v>1000</v>
      </c>
      <c r="BW98" s="39">
        <f t="shared" si="32"/>
        <v>900</v>
      </c>
      <c r="BX98" s="39">
        <f t="shared" si="32"/>
        <v>900</v>
      </c>
      <c r="BY98" s="39">
        <f t="shared" si="32"/>
        <v>800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BL99" si="33">SUBTOTAL(9,E75:E98)</f>
        <v>171908</v>
      </c>
      <c r="F99" s="43">
        <f t="shared" si="33"/>
        <v>168014</v>
      </c>
      <c r="G99" s="43">
        <f t="shared" si="33"/>
        <v>164197</v>
      </c>
      <c r="H99" s="43">
        <f t="shared" si="33"/>
        <v>161209</v>
      </c>
      <c r="I99" s="43">
        <f t="shared" si="33"/>
        <v>166272</v>
      </c>
      <c r="J99" s="43">
        <f t="shared" si="33"/>
        <v>167994</v>
      </c>
      <c r="K99" s="43">
        <f t="shared" si="33"/>
        <v>168397</v>
      </c>
      <c r="L99" s="43">
        <f t="shared" si="33"/>
        <v>162398</v>
      </c>
      <c r="M99" s="43">
        <f t="shared" si="33"/>
        <v>160972</v>
      </c>
      <c r="N99" s="43">
        <f t="shared" si="33"/>
        <v>163007</v>
      </c>
      <c r="O99" s="43">
        <f t="shared" si="33"/>
        <v>163113</v>
      </c>
      <c r="P99" s="43">
        <f t="shared" si="33"/>
        <v>160134</v>
      </c>
      <c r="Q99" s="43">
        <f t="shared" si="33"/>
        <v>159700</v>
      </c>
      <c r="R99" s="43">
        <f t="shared" si="33"/>
        <v>159147</v>
      </c>
      <c r="S99" s="43">
        <f t="shared" si="33"/>
        <v>155826</v>
      </c>
      <c r="T99" s="43">
        <f t="shared" si="33"/>
        <v>152495</v>
      </c>
      <c r="U99" s="43">
        <f t="shared" si="33"/>
        <v>147880</v>
      </c>
      <c r="V99" s="43">
        <f t="shared" si="33"/>
        <v>152455</v>
      </c>
      <c r="W99" s="43">
        <f t="shared" si="33"/>
        <v>149239</v>
      </c>
      <c r="X99" s="43">
        <f t="shared" si="33"/>
        <v>150334</v>
      </c>
      <c r="Y99" s="43">
        <f t="shared" si="33"/>
        <v>153425</v>
      </c>
      <c r="Z99" s="43">
        <f t="shared" si="33"/>
        <v>143075</v>
      </c>
      <c r="AA99" s="43">
        <f t="shared" si="33"/>
        <v>148074</v>
      </c>
      <c r="AB99" s="43">
        <f t="shared" si="33"/>
        <v>147087</v>
      </c>
      <c r="AC99" s="43">
        <f t="shared" si="33"/>
        <v>143203</v>
      </c>
      <c r="AD99" s="43">
        <f t="shared" si="33"/>
        <v>146342</v>
      </c>
      <c r="AE99" s="43">
        <f t="shared" si="33"/>
        <v>142740</v>
      </c>
      <c r="AF99" s="43">
        <f t="shared" si="33"/>
        <v>139734</v>
      </c>
      <c r="AG99" s="43">
        <f t="shared" si="33"/>
        <v>144451</v>
      </c>
      <c r="AH99" s="43">
        <f t="shared" si="33"/>
        <v>144654</v>
      </c>
      <c r="AI99" s="43">
        <f t="shared" si="33"/>
        <v>147989</v>
      </c>
      <c r="AJ99" s="43">
        <f t="shared" si="33"/>
        <v>142981</v>
      </c>
      <c r="AK99" s="43">
        <f t="shared" si="33"/>
        <v>140686</v>
      </c>
      <c r="AL99" s="43">
        <f t="shared" si="33"/>
        <v>136411</v>
      </c>
      <c r="AM99" s="43">
        <f t="shared" si="33"/>
        <v>132780</v>
      </c>
      <c r="AN99" s="43">
        <f t="shared" si="33"/>
        <v>135778</v>
      </c>
      <c r="AO99" s="43">
        <f t="shared" si="33"/>
        <v>134818</v>
      </c>
      <c r="AP99" s="43">
        <f t="shared" si="33"/>
        <v>133854</v>
      </c>
      <c r="AQ99" s="43">
        <f t="shared" si="33"/>
        <v>132893</v>
      </c>
      <c r="AR99" s="43">
        <f t="shared" si="33"/>
        <v>131932</v>
      </c>
      <c r="AS99" s="43">
        <f t="shared" si="33"/>
        <v>130967</v>
      </c>
      <c r="AT99" s="43">
        <f t="shared" si="33"/>
        <v>130010</v>
      </c>
      <c r="AU99" s="43">
        <f t="shared" si="33"/>
        <v>129048</v>
      </c>
      <c r="AV99" s="43">
        <f t="shared" si="33"/>
        <v>128082</v>
      </c>
      <c r="AW99" s="43">
        <f t="shared" si="33"/>
        <v>127120</v>
      </c>
      <c r="AX99" s="43">
        <f t="shared" si="33"/>
        <v>126159</v>
      </c>
      <c r="AY99" s="43">
        <f t="shared" si="33"/>
        <v>125196</v>
      </c>
      <c r="AZ99" s="43">
        <f t="shared" si="33"/>
        <v>124232</v>
      </c>
      <c r="BA99" s="43">
        <f t="shared" si="33"/>
        <v>123270</v>
      </c>
      <c r="BB99" s="43">
        <f t="shared" si="33"/>
        <v>122307.30000000002</v>
      </c>
      <c r="BC99" s="43">
        <f t="shared" si="33"/>
        <v>121344.59999999998</v>
      </c>
      <c r="BD99" s="43">
        <f t="shared" si="33"/>
        <v>120381.90000000002</v>
      </c>
      <c r="BE99" s="43">
        <f t="shared" si="33"/>
        <v>119419.19999999998</v>
      </c>
      <c r="BF99" s="43">
        <f t="shared" si="33"/>
        <v>118456.5</v>
      </c>
      <c r="BG99" s="43">
        <f t="shared" si="33"/>
        <v>117493.80000000002</v>
      </c>
      <c r="BH99" s="43">
        <f t="shared" si="33"/>
        <v>116531.09999999998</v>
      </c>
      <c r="BI99" s="43">
        <f t="shared" si="33"/>
        <v>115568.40000000002</v>
      </c>
      <c r="BJ99" s="43">
        <f t="shared" si="33"/>
        <v>114605.69999999998</v>
      </c>
      <c r="BK99" s="43">
        <f t="shared" si="33"/>
        <v>113643</v>
      </c>
      <c r="BL99" s="43">
        <f t="shared" si="33"/>
        <v>112680.30000000002</v>
      </c>
      <c r="BM99" s="56">
        <f t="shared" si="29"/>
        <v>1415701.8</v>
      </c>
      <c r="BN99" s="43">
        <f t="shared" si="27"/>
        <v>122800</v>
      </c>
      <c r="BO99" s="43">
        <f t="shared" si="27"/>
        <v>121900</v>
      </c>
      <c r="BP99" s="43">
        <f t="shared" si="27"/>
        <v>121000</v>
      </c>
      <c r="BQ99" s="43">
        <f t="shared" si="27"/>
        <v>120200</v>
      </c>
      <c r="BR99" s="43">
        <f t="shared" si="27"/>
        <v>119300</v>
      </c>
      <c r="BS99" s="43">
        <f t="shared" si="27"/>
        <v>118400</v>
      </c>
      <c r="BT99" s="43">
        <f t="shared" si="32"/>
        <v>117500</v>
      </c>
      <c r="BU99" s="43">
        <f t="shared" si="32"/>
        <v>116700</v>
      </c>
      <c r="BV99" s="43">
        <f t="shared" si="32"/>
        <v>115800</v>
      </c>
      <c r="BW99" s="43">
        <f t="shared" si="32"/>
        <v>114900</v>
      </c>
      <c r="BX99" s="43">
        <f t="shared" si="32"/>
        <v>114000</v>
      </c>
      <c r="BY99" s="43">
        <f t="shared" si="32"/>
        <v>113200</v>
      </c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  <c r="BA100" s="34">
        <v>5593.5</v>
      </c>
      <c r="BB100" s="34">
        <v>5570.1</v>
      </c>
      <c r="BC100" s="34">
        <v>5546.7</v>
      </c>
      <c r="BD100" s="34">
        <v>5523.3</v>
      </c>
      <c r="BE100" s="34">
        <v>5499.9</v>
      </c>
      <c r="BF100" s="34">
        <v>5476.5</v>
      </c>
      <c r="BG100" s="34">
        <v>5453.1</v>
      </c>
      <c r="BH100" s="34">
        <v>5429.7</v>
      </c>
      <c r="BI100" s="34">
        <v>5406.3</v>
      </c>
      <c r="BJ100" s="34">
        <v>5382.9</v>
      </c>
      <c r="BK100" s="34">
        <v>5359.5</v>
      </c>
      <c r="BL100" s="34">
        <v>5336.1</v>
      </c>
      <c r="BM100" s="34">
        <f t="shared" si="29"/>
        <v>65577.600000000006</v>
      </c>
      <c r="BN100" s="34">
        <f t="shared" si="27"/>
        <v>5600</v>
      </c>
      <c r="BO100" s="34">
        <f t="shared" si="27"/>
        <v>5600</v>
      </c>
      <c r="BP100" s="34">
        <f t="shared" si="27"/>
        <v>5500</v>
      </c>
      <c r="BQ100" s="34">
        <f t="shared" si="27"/>
        <v>5500</v>
      </c>
      <c r="BR100" s="34">
        <f t="shared" si="27"/>
        <v>5500</v>
      </c>
      <c r="BS100" s="34">
        <f t="shared" si="27"/>
        <v>5500</v>
      </c>
      <c r="BT100" s="34">
        <f t="shared" si="32"/>
        <v>5500</v>
      </c>
      <c r="BU100" s="34">
        <f t="shared" si="32"/>
        <v>5400</v>
      </c>
      <c r="BV100" s="34">
        <f t="shared" si="32"/>
        <v>5400</v>
      </c>
      <c r="BW100" s="34">
        <f t="shared" si="32"/>
        <v>5400</v>
      </c>
      <c r="BX100" s="34">
        <f t="shared" si="32"/>
        <v>5400</v>
      </c>
      <c r="BY100" s="34">
        <f t="shared" si="32"/>
        <v>5300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  <c r="BA101" s="34">
        <v>10357</v>
      </c>
      <c r="BB101" s="34">
        <v>10384</v>
      </c>
      <c r="BC101" s="34">
        <v>10411</v>
      </c>
      <c r="BD101" s="34">
        <v>10438</v>
      </c>
      <c r="BE101" s="34">
        <v>10465</v>
      </c>
      <c r="BF101" s="34">
        <v>10492</v>
      </c>
      <c r="BG101" s="34">
        <v>10519</v>
      </c>
      <c r="BH101" s="34">
        <v>10546</v>
      </c>
      <c r="BI101" s="34">
        <v>10573</v>
      </c>
      <c r="BJ101" s="34">
        <v>10600</v>
      </c>
      <c r="BK101" s="34">
        <v>10627</v>
      </c>
      <c r="BL101" s="34">
        <v>10654</v>
      </c>
      <c r="BM101" s="34">
        <f t="shared" si="29"/>
        <v>126066</v>
      </c>
      <c r="BN101" s="34">
        <f t="shared" si="27"/>
        <v>10400</v>
      </c>
      <c r="BO101" s="34">
        <f t="shared" si="27"/>
        <v>10400</v>
      </c>
      <c r="BP101" s="34">
        <f t="shared" si="27"/>
        <v>10400</v>
      </c>
      <c r="BQ101" s="34">
        <f t="shared" si="27"/>
        <v>10400</v>
      </c>
      <c r="BR101" s="34">
        <f t="shared" si="27"/>
        <v>10500</v>
      </c>
      <c r="BS101" s="34">
        <f t="shared" si="27"/>
        <v>10500</v>
      </c>
      <c r="BT101" s="34">
        <f t="shared" si="32"/>
        <v>10500</v>
      </c>
      <c r="BU101" s="34">
        <f t="shared" si="32"/>
        <v>10500</v>
      </c>
      <c r="BV101" s="34">
        <f t="shared" si="32"/>
        <v>10600</v>
      </c>
      <c r="BW101" s="34">
        <f t="shared" si="32"/>
        <v>10600</v>
      </c>
      <c r="BX101" s="34">
        <f t="shared" si="32"/>
        <v>10600</v>
      </c>
      <c r="BY101" s="34">
        <f t="shared" si="32"/>
        <v>10700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  <c r="BA102" s="34">
        <v>17396.5</v>
      </c>
      <c r="BB102" s="34">
        <v>17542.099999999999</v>
      </c>
      <c r="BC102" s="34">
        <v>17687.7</v>
      </c>
      <c r="BD102" s="34">
        <v>17833.3</v>
      </c>
      <c r="BE102" s="34">
        <v>17978.900000000001</v>
      </c>
      <c r="BF102" s="34">
        <v>18124.5</v>
      </c>
      <c r="BG102" s="34">
        <v>18270.099999999999</v>
      </c>
      <c r="BH102" s="34">
        <v>18415.7</v>
      </c>
      <c r="BI102" s="34">
        <v>18561.3</v>
      </c>
      <c r="BJ102" s="34">
        <v>18706.900000000001</v>
      </c>
      <c r="BK102" s="34">
        <v>18852.5</v>
      </c>
      <c r="BL102" s="34">
        <v>18998.099999999999</v>
      </c>
      <c r="BM102" s="34">
        <f t="shared" si="29"/>
        <v>218367.6</v>
      </c>
      <c r="BN102" s="34">
        <f t="shared" si="27"/>
        <v>17300</v>
      </c>
      <c r="BO102" s="34">
        <f t="shared" si="27"/>
        <v>17500</v>
      </c>
      <c r="BP102" s="34">
        <f t="shared" si="27"/>
        <v>17600</v>
      </c>
      <c r="BQ102" s="34">
        <f t="shared" si="27"/>
        <v>17800</v>
      </c>
      <c r="BR102" s="34">
        <f t="shared" si="27"/>
        <v>18000</v>
      </c>
      <c r="BS102" s="34">
        <f t="shared" si="27"/>
        <v>18100</v>
      </c>
      <c r="BT102" s="34">
        <f t="shared" si="32"/>
        <v>18300</v>
      </c>
      <c r="BU102" s="34">
        <f t="shared" si="32"/>
        <v>18400</v>
      </c>
      <c r="BV102" s="34">
        <f t="shared" si="32"/>
        <v>18600</v>
      </c>
      <c r="BW102" s="34">
        <f t="shared" si="32"/>
        <v>18800</v>
      </c>
      <c r="BX102" s="34">
        <f t="shared" si="32"/>
        <v>18900</v>
      </c>
      <c r="BY102" s="34">
        <f t="shared" si="32"/>
        <v>19100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  <c r="BA103" s="34">
        <v>-44</v>
      </c>
      <c r="BB103" s="34">
        <v>-144.30000000000001</v>
      </c>
      <c r="BC103" s="34">
        <v>-244.6</v>
      </c>
      <c r="BD103" s="34">
        <v>-344.9</v>
      </c>
      <c r="BE103" s="34">
        <v>-445.2</v>
      </c>
      <c r="BF103" s="34">
        <v>-545.5</v>
      </c>
      <c r="BG103" s="34">
        <v>-645.79999999999995</v>
      </c>
      <c r="BH103" s="34">
        <v>-746.1</v>
      </c>
      <c r="BI103" s="34">
        <v>-846.4</v>
      </c>
      <c r="BJ103" s="34">
        <v>-946.7</v>
      </c>
      <c r="BK103" s="34">
        <v>-1047</v>
      </c>
      <c r="BL103" s="34">
        <v>-1147.3</v>
      </c>
      <c r="BM103" s="34">
        <f t="shared" si="29"/>
        <v>-7147.8</v>
      </c>
      <c r="BN103" s="34">
        <f t="shared" si="27"/>
        <v>-1100</v>
      </c>
      <c r="BO103" s="34">
        <f t="shared" si="27"/>
        <v>-1000</v>
      </c>
      <c r="BP103" s="34">
        <f t="shared" si="27"/>
        <v>-900</v>
      </c>
      <c r="BQ103" s="34">
        <f t="shared" si="27"/>
        <v>-800</v>
      </c>
      <c r="BR103" s="34">
        <f t="shared" si="27"/>
        <v>-700</v>
      </c>
      <c r="BS103" s="34">
        <f t="shared" si="27"/>
        <v>-600</v>
      </c>
      <c r="BT103" s="34">
        <f t="shared" si="32"/>
        <v>-500</v>
      </c>
      <c r="BU103" s="34">
        <f t="shared" si="32"/>
        <v>-400</v>
      </c>
      <c r="BV103" s="34">
        <f t="shared" si="32"/>
        <v>-300</v>
      </c>
      <c r="BW103" s="34">
        <f t="shared" si="32"/>
        <v>-300</v>
      </c>
      <c r="BX103" s="34">
        <f t="shared" si="32"/>
        <v>-200</v>
      </c>
      <c r="BY103" s="34">
        <f t="shared" si="32"/>
        <v>-100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  <c r="BA104" s="34">
        <v>-2224</v>
      </c>
      <c r="BB104" s="34">
        <v>-2385.3000000000002</v>
      </c>
      <c r="BC104" s="34">
        <v>-2546.6</v>
      </c>
      <c r="BD104" s="34">
        <v>-2707.9</v>
      </c>
      <c r="BE104" s="34">
        <v>-2869.2</v>
      </c>
      <c r="BF104" s="34">
        <v>-3030.5</v>
      </c>
      <c r="BG104" s="34">
        <v>-3191.8</v>
      </c>
      <c r="BH104" s="34">
        <v>-3353.1</v>
      </c>
      <c r="BI104" s="34">
        <v>-3514.4</v>
      </c>
      <c r="BJ104" s="34">
        <v>-3675.7</v>
      </c>
      <c r="BK104" s="34">
        <v>-3837</v>
      </c>
      <c r="BL104" s="34">
        <v>-3998.3</v>
      </c>
      <c r="BM104" s="34">
        <f t="shared" si="29"/>
        <v>-37333.800000000003</v>
      </c>
      <c r="BN104" s="34">
        <f t="shared" si="27"/>
        <v>-800</v>
      </c>
      <c r="BO104" s="34">
        <f t="shared" si="27"/>
        <v>-1200</v>
      </c>
      <c r="BP104" s="34">
        <f t="shared" si="27"/>
        <v>-1600</v>
      </c>
      <c r="BQ104" s="34">
        <f t="shared" si="27"/>
        <v>-2000</v>
      </c>
      <c r="BR104" s="34">
        <f t="shared" si="27"/>
        <v>-2500</v>
      </c>
      <c r="BS104" s="34">
        <f t="shared" si="27"/>
        <v>-2900</v>
      </c>
      <c r="BT104" s="34">
        <f t="shared" si="32"/>
        <v>-3300</v>
      </c>
      <c r="BU104" s="34">
        <f t="shared" si="32"/>
        <v>-3800</v>
      </c>
      <c r="BV104" s="34">
        <f t="shared" si="32"/>
        <v>-4200</v>
      </c>
      <c r="BW104" s="34">
        <f t="shared" si="32"/>
        <v>-4600</v>
      </c>
      <c r="BX104" s="34">
        <f t="shared" si="32"/>
        <v>-5000</v>
      </c>
      <c r="BY104" s="34">
        <f t="shared" si="32"/>
        <v>-5500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  <c r="BA105" s="34">
        <v>-2580.5</v>
      </c>
      <c r="BB105" s="34">
        <v>-2631.1</v>
      </c>
      <c r="BC105" s="34">
        <v>-2681.7</v>
      </c>
      <c r="BD105" s="34">
        <v>-2732.3</v>
      </c>
      <c r="BE105" s="34">
        <v>-2782.9</v>
      </c>
      <c r="BF105" s="34">
        <v>-2833.5</v>
      </c>
      <c r="BG105" s="34">
        <v>-2884.1</v>
      </c>
      <c r="BH105" s="34">
        <v>-2934.7</v>
      </c>
      <c r="BI105" s="34">
        <v>-2985.3</v>
      </c>
      <c r="BJ105" s="34">
        <v>-3035.9</v>
      </c>
      <c r="BK105" s="34">
        <v>-3086.5</v>
      </c>
      <c r="BL105" s="34">
        <v>-3137.1</v>
      </c>
      <c r="BM105" s="34">
        <f t="shared" si="29"/>
        <v>-34305.599999999999</v>
      </c>
      <c r="BN105" s="34">
        <f t="shared" si="27"/>
        <v>-2500</v>
      </c>
      <c r="BO105" s="34">
        <f t="shared" si="27"/>
        <v>-2600</v>
      </c>
      <c r="BP105" s="34">
        <f t="shared" si="27"/>
        <v>-2600</v>
      </c>
      <c r="BQ105" s="34">
        <f t="shared" si="27"/>
        <v>-2700</v>
      </c>
      <c r="BR105" s="34">
        <f t="shared" si="27"/>
        <v>-2800</v>
      </c>
      <c r="BS105" s="34">
        <f t="shared" si="27"/>
        <v>-2800</v>
      </c>
      <c r="BT105" s="34">
        <f t="shared" si="32"/>
        <v>-2900</v>
      </c>
      <c r="BU105" s="34">
        <f t="shared" si="32"/>
        <v>-3000</v>
      </c>
      <c r="BV105" s="34">
        <f t="shared" si="32"/>
        <v>-3000</v>
      </c>
      <c r="BW105" s="34">
        <f t="shared" si="32"/>
        <v>-3100</v>
      </c>
      <c r="BX105" s="34">
        <f t="shared" si="32"/>
        <v>-3100</v>
      </c>
      <c r="BY105" s="34">
        <f t="shared" si="32"/>
        <v>-3200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  <c r="BA106" s="34">
        <v>21646</v>
      </c>
      <c r="BB106" s="34">
        <v>21806</v>
      </c>
      <c r="BC106" s="34">
        <v>21966</v>
      </c>
      <c r="BD106" s="34">
        <v>22126</v>
      </c>
      <c r="BE106" s="34">
        <v>22286</v>
      </c>
      <c r="BF106" s="34">
        <v>22446</v>
      </c>
      <c r="BG106" s="34">
        <v>22606</v>
      </c>
      <c r="BH106" s="34">
        <v>22766</v>
      </c>
      <c r="BI106" s="34">
        <v>22926</v>
      </c>
      <c r="BJ106" s="34">
        <v>23086</v>
      </c>
      <c r="BK106" s="34">
        <v>23246</v>
      </c>
      <c r="BL106" s="34">
        <v>23406</v>
      </c>
      <c r="BM106" s="34">
        <f t="shared" si="29"/>
        <v>270312</v>
      </c>
      <c r="BN106" s="34">
        <f t="shared" si="27"/>
        <v>21600</v>
      </c>
      <c r="BO106" s="34">
        <f t="shared" si="27"/>
        <v>21700</v>
      </c>
      <c r="BP106" s="34">
        <f t="shared" si="27"/>
        <v>21900</v>
      </c>
      <c r="BQ106" s="34">
        <f t="shared" si="27"/>
        <v>22100</v>
      </c>
      <c r="BR106" s="34">
        <f t="shared" si="27"/>
        <v>22300</v>
      </c>
      <c r="BS106" s="34">
        <f t="shared" si="27"/>
        <v>22400</v>
      </c>
      <c r="BT106" s="34">
        <f t="shared" si="32"/>
        <v>22600</v>
      </c>
      <c r="BU106" s="34">
        <f t="shared" si="32"/>
        <v>22800</v>
      </c>
      <c r="BV106" s="34">
        <f t="shared" si="32"/>
        <v>23000</v>
      </c>
      <c r="BW106" s="34">
        <f t="shared" si="32"/>
        <v>23100</v>
      </c>
      <c r="BX106" s="34">
        <f t="shared" si="32"/>
        <v>23300</v>
      </c>
      <c r="BY106" s="34">
        <f t="shared" si="32"/>
        <v>23500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  <c r="BA107" s="34">
        <v>10128.5</v>
      </c>
      <c r="BB107" s="34">
        <v>10168.1</v>
      </c>
      <c r="BC107" s="34">
        <v>10207.700000000001</v>
      </c>
      <c r="BD107" s="34">
        <v>10247.299999999999</v>
      </c>
      <c r="BE107" s="34">
        <v>10286.9</v>
      </c>
      <c r="BF107" s="34">
        <v>10326.5</v>
      </c>
      <c r="BG107" s="34">
        <v>10366.1</v>
      </c>
      <c r="BH107" s="34">
        <v>10405.700000000001</v>
      </c>
      <c r="BI107" s="34">
        <v>10445.299999999999</v>
      </c>
      <c r="BJ107" s="34">
        <v>10484.9</v>
      </c>
      <c r="BK107" s="34">
        <v>10524.5</v>
      </c>
      <c r="BL107" s="34">
        <v>10564.1</v>
      </c>
      <c r="BM107" s="34">
        <f t="shared" si="29"/>
        <v>124155.6</v>
      </c>
      <c r="BN107" s="34">
        <f t="shared" si="27"/>
        <v>10100</v>
      </c>
      <c r="BO107" s="34">
        <f t="shared" si="27"/>
        <v>10200</v>
      </c>
      <c r="BP107" s="34">
        <f t="shared" si="27"/>
        <v>10200</v>
      </c>
      <c r="BQ107" s="34">
        <f t="shared" si="27"/>
        <v>10200</v>
      </c>
      <c r="BR107" s="34">
        <f t="shared" si="27"/>
        <v>10300</v>
      </c>
      <c r="BS107" s="34">
        <f t="shared" si="27"/>
        <v>10300</v>
      </c>
      <c r="BT107" s="34">
        <f t="shared" si="32"/>
        <v>10400</v>
      </c>
      <c r="BU107" s="34">
        <f t="shared" si="32"/>
        <v>10400</v>
      </c>
      <c r="BV107" s="34">
        <f t="shared" si="32"/>
        <v>10400</v>
      </c>
      <c r="BW107" s="34">
        <f t="shared" si="32"/>
        <v>10500</v>
      </c>
      <c r="BX107" s="34">
        <f t="shared" si="32"/>
        <v>10500</v>
      </c>
      <c r="BY107" s="34">
        <f t="shared" si="32"/>
        <v>10600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  <c r="BA108" s="34">
        <v>17659</v>
      </c>
      <c r="BB108" s="34">
        <v>18061</v>
      </c>
      <c r="BC108" s="34">
        <v>18463</v>
      </c>
      <c r="BD108" s="34">
        <v>18865</v>
      </c>
      <c r="BE108" s="34">
        <v>19267</v>
      </c>
      <c r="BF108" s="34">
        <v>19669</v>
      </c>
      <c r="BG108" s="34">
        <v>20071</v>
      </c>
      <c r="BH108" s="34">
        <v>20473</v>
      </c>
      <c r="BI108" s="34">
        <v>20875</v>
      </c>
      <c r="BJ108" s="34">
        <v>21277</v>
      </c>
      <c r="BK108" s="34">
        <v>21679</v>
      </c>
      <c r="BL108" s="34">
        <v>22081</v>
      </c>
      <c r="BM108" s="34">
        <f t="shared" si="29"/>
        <v>238440</v>
      </c>
      <c r="BN108" s="34">
        <f t="shared" si="27"/>
        <v>16900</v>
      </c>
      <c r="BO108" s="34">
        <f t="shared" si="27"/>
        <v>17500</v>
      </c>
      <c r="BP108" s="34">
        <f t="shared" si="27"/>
        <v>18000</v>
      </c>
      <c r="BQ108" s="34">
        <f t="shared" si="27"/>
        <v>18500</v>
      </c>
      <c r="BR108" s="34">
        <f t="shared" si="27"/>
        <v>19100</v>
      </c>
      <c r="BS108" s="34">
        <f t="shared" si="27"/>
        <v>19600</v>
      </c>
      <c r="BT108" s="34">
        <f t="shared" si="32"/>
        <v>20100</v>
      </c>
      <c r="BU108" s="34">
        <f t="shared" si="32"/>
        <v>20700</v>
      </c>
      <c r="BV108" s="34">
        <f t="shared" si="32"/>
        <v>21200</v>
      </c>
      <c r="BW108" s="34">
        <f t="shared" si="32"/>
        <v>21700</v>
      </c>
      <c r="BX108" s="34">
        <f t="shared" si="32"/>
        <v>22300</v>
      </c>
      <c r="BY108" s="34">
        <f t="shared" si="32"/>
        <v>22800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  <c r="BA109" s="34">
        <v>4705</v>
      </c>
      <c r="BB109" s="34">
        <v>4790.3</v>
      </c>
      <c r="BC109" s="34">
        <v>4875.6000000000004</v>
      </c>
      <c r="BD109" s="34">
        <v>4960.8999999999996</v>
      </c>
      <c r="BE109" s="34">
        <v>5046.2</v>
      </c>
      <c r="BF109" s="34">
        <v>5131.5</v>
      </c>
      <c r="BG109" s="34">
        <v>5216.8</v>
      </c>
      <c r="BH109" s="34">
        <v>5302.1</v>
      </c>
      <c r="BI109" s="34">
        <v>5387.4</v>
      </c>
      <c r="BJ109" s="34">
        <v>5472.7</v>
      </c>
      <c r="BK109" s="34">
        <v>5558</v>
      </c>
      <c r="BL109" s="34">
        <v>5643.3</v>
      </c>
      <c r="BM109" s="34">
        <f t="shared" si="29"/>
        <v>62089.8</v>
      </c>
      <c r="BN109" s="34">
        <f t="shared" si="27"/>
        <v>4600</v>
      </c>
      <c r="BO109" s="34">
        <f t="shared" si="27"/>
        <v>4700</v>
      </c>
      <c r="BP109" s="34">
        <f t="shared" si="27"/>
        <v>4800</v>
      </c>
      <c r="BQ109" s="34">
        <f t="shared" si="27"/>
        <v>4900</v>
      </c>
      <c r="BR109" s="34">
        <f t="shared" si="27"/>
        <v>5000</v>
      </c>
      <c r="BS109" s="34">
        <f t="shared" si="27"/>
        <v>5100</v>
      </c>
      <c r="BT109" s="34">
        <f t="shared" si="32"/>
        <v>5200</v>
      </c>
      <c r="BU109" s="34">
        <f t="shared" si="32"/>
        <v>5300</v>
      </c>
      <c r="BV109" s="34">
        <f t="shared" si="32"/>
        <v>5400</v>
      </c>
      <c r="BW109" s="34">
        <f t="shared" si="32"/>
        <v>5500</v>
      </c>
      <c r="BX109" s="34">
        <f t="shared" si="32"/>
        <v>5700</v>
      </c>
      <c r="BY109" s="34">
        <f t="shared" si="32"/>
        <v>5800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  <c r="BA110" s="34">
        <v>1449.5</v>
      </c>
      <c r="BB110" s="34">
        <v>1397.9</v>
      </c>
      <c r="BC110" s="34">
        <v>1346.3</v>
      </c>
      <c r="BD110" s="34">
        <v>1294.7</v>
      </c>
      <c r="BE110" s="34">
        <v>1243.0999999999999</v>
      </c>
      <c r="BF110" s="34">
        <v>1191.5</v>
      </c>
      <c r="BG110" s="34">
        <v>1139.9000000000001</v>
      </c>
      <c r="BH110" s="34">
        <v>1088.3</v>
      </c>
      <c r="BI110" s="34">
        <v>1036.7</v>
      </c>
      <c r="BJ110" s="34">
        <v>985.1</v>
      </c>
      <c r="BK110" s="34">
        <v>933.5</v>
      </c>
      <c r="BL110" s="34">
        <v>881.9</v>
      </c>
      <c r="BM110" s="34">
        <f t="shared" si="29"/>
        <v>13988.4</v>
      </c>
      <c r="BN110" s="34">
        <f t="shared" si="27"/>
        <v>1400</v>
      </c>
      <c r="BO110" s="34">
        <f t="shared" si="27"/>
        <v>1300</v>
      </c>
      <c r="BP110" s="34">
        <f t="shared" si="27"/>
        <v>1300</v>
      </c>
      <c r="BQ110" s="34">
        <f t="shared" si="27"/>
        <v>1200</v>
      </c>
      <c r="BR110" s="34">
        <f t="shared" si="27"/>
        <v>1200</v>
      </c>
      <c r="BS110" s="34">
        <f t="shared" si="27"/>
        <v>1200</v>
      </c>
      <c r="BT110" s="34">
        <f t="shared" si="32"/>
        <v>1100</v>
      </c>
      <c r="BU110" s="34">
        <f t="shared" si="32"/>
        <v>1100</v>
      </c>
      <c r="BV110" s="34">
        <f t="shared" si="32"/>
        <v>1100</v>
      </c>
      <c r="BW110" s="34">
        <f t="shared" si="32"/>
        <v>1000</v>
      </c>
      <c r="BX110" s="34">
        <f t="shared" si="32"/>
        <v>1000</v>
      </c>
      <c r="BY110" s="34">
        <f t="shared" si="32"/>
        <v>1000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  <c r="BA111" s="34">
        <v>12683</v>
      </c>
      <c r="BB111" s="34">
        <v>12759</v>
      </c>
      <c r="BC111" s="34">
        <v>12835</v>
      </c>
      <c r="BD111" s="34">
        <v>12911</v>
      </c>
      <c r="BE111" s="34">
        <v>12987</v>
      </c>
      <c r="BF111" s="34">
        <v>13063</v>
      </c>
      <c r="BG111" s="34">
        <v>13139</v>
      </c>
      <c r="BH111" s="34">
        <v>13215</v>
      </c>
      <c r="BI111" s="34">
        <v>13291</v>
      </c>
      <c r="BJ111" s="34">
        <v>13367</v>
      </c>
      <c r="BK111" s="34">
        <v>13443</v>
      </c>
      <c r="BL111" s="34">
        <v>13519</v>
      </c>
      <c r="BM111" s="34">
        <f t="shared" si="29"/>
        <v>157212</v>
      </c>
      <c r="BN111" s="34">
        <f t="shared" si="27"/>
        <v>12700</v>
      </c>
      <c r="BO111" s="34">
        <f t="shared" si="27"/>
        <v>12700</v>
      </c>
      <c r="BP111" s="34">
        <f t="shared" si="27"/>
        <v>12800</v>
      </c>
      <c r="BQ111" s="34">
        <f t="shared" si="27"/>
        <v>12900</v>
      </c>
      <c r="BR111" s="34">
        <f t="shared" si="27"/>
        <v>13000</v>
      </c>
      <c r="BS111" s="34">
        <f t="shared" si="27"/>
        <v>13100</v>
      </c>
      <c r="BT111" s="34">
        <f t="shared" si="32"/>
        <v>13100</v>
      </c>
      <c r="BU111" s="34">
        <f t="shared" si="32"/>
        <v>13200</v>
      </c>
      <c r="BV111" s="34">
        <f t="shared" si="32"/>
        <v>13300</v>
      </c>
      <c r="BW111" s="34">
        <f t="shared" si="32"/>
        <v>13400</v>
      </c>
      <c r="BX111" s="34">
        <f t="shared" si="32"/>
        <v>13500</v>
      </c>
      <c r="BY111" s="34">
        <f t="shared" si="32"/>
        <v>13600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  <c r="BA112" s="34">
        <v>12051</v>
      </c>
      <c r="BB112" s="34">
        <v>12065</v>
      </c>
      <c r="BC112" s="34">
        <v>12079</v>
      </c>
      <c r="BD112" s="34">
        <v>12093</v>
      </c>
      <c r="BE112" s="34">
        <v>12107</v>
      </c>
      <c r="BF112" s="34">
        <v>12121</v>
      </c>
      <c r="BG112" s="34">
        <v>12135</v>
      </c>
      <c r="BH112" s="34">
        <v>12149</v>
      </c>
      <c r="BI112" s="34">
        <v>12163</v>
      </c>
      <c r="BJ112" s="34">
        <v>12177</v>
      </c>
      <c r="BK112" s="34">
        <v>12191</v>
      </c>
      <c r="BL112" s="34">
        <v>12205</v>
      </c>
      <c r="BM112" s="34">
        <f t="shared" si="29"/>
        <v>145536</v>
      </c>
      <c r="BN112" s="34">
        <f t="shared" si="27"/>
        <v>12000</v>
      </c>
      <c r="BO112" s="34">
        <f t="shared" si="27"/>
        <v>12100</v>
      </c>
      <c r="BP112" s="34">
        <f t="shared" si="27"/>
        <v>12100</v>
      </c>
      <c r="BQ112" s="34">
        <f t="shared" si="27"/>
        <v>12100</v>
      </c>
      <c r="BR112" s="34">
        <f t="shared" si="27"/>
        <v>12100</v>
      </c>
      <c r="BS112" s="34">
        <f t="shared" si="27"/>
        <v>12100</v>
      </c>
      <c r="BT112" s="34">
        <f t="shared" si="32"/>
        <v>12100</v>
      </c>
      <c r="BU112" s="34">
        <f t="shared" si="32"/>
        <v>12100</v>
      </c>
      <c r="BV112" s="34">
        <f t="shared" si="32"/>
        <v>12200</v>
      </c>
      <c r="BW112" s="34">
        <f t="shared" si="32"/>
        <v>12200</v>
      </c>
      <c r="BX112" s="34">
        <f t="shared" si="32"/>
        <v>12200</v>
      </c>
      <c r="BY112" s="34">
        <f t="shared" si="32"/>
        <v>12200</v>
      </c>
    </row>
    <row r="113" spans="1:77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  <c r="BA113" s="34">
        <v>7125</v>
      </c>
      <c r="BB113" s="34">
        <v>7043</v>
      </c>
      <c r="BC113" s="34">
        <v>6961</v>
      </c>
      <c r="BD113" s="34">
        <v>6879</v>
      </c>
      <c r="BE113" s="34">
        <v>6797</v>
      </c>
      <c r="BF113" s="34">
        <v>6715</v>
      </c>
      <c r="BG113" s="34">
        <v>6633</v>
      </c>
      <c r="BH113" s="34">
        <v>6551</v>
      </c>
      <c r="BI113" s="34">
        <v>6469</v>
      </c>
      <c r="BJ113" s="34">
        <v>6387</v>
      </c>
      <c r="BK113" s="34">
        <v>6305</v>
      </c>
      <c r="BL113" s="34">
        <v>6223</v>
      </c>
      <c r="BM113" s="34">
        <f t="shared" si="29"/>
        <v>80088</v>
      </c>
      <c r="BN113" s="34">
        <f t="shared" si="27"/>
        <v>7100</v>
      </c>
      <c r="BO113" s="34">
        <f t="shared" si="27"/>
        <v>7000</v>
      </c>
      <c r="BP113" s="34">
        <f t="shared" si="27"/>
        <v>6900</v>
      </c>
      <c r="BQ113" s="34">
        <f t="shared" si="27"/>
        <v>6900</v>
      </c>
      <c r="BR113" s="34">
        <f t="shared" si="27"/>
        <v>6800</v>
      </c>
      <c r="BS113" s="34">
        <f t="shared" si="27"/>
        <v>6700</v>
      </c>
      <c r="BT113" s="34">
        <f t="shared" si="32"/>
        <v>6600</v>
      </c>
      <c r="BU113" s="34">
        <f t="shared" si="32"/>
        <v>6600</v>
      </c>
      <c r="BV113" s="34">
        <f t="shared" si="32"/>
        <v>6500</v>
      </c>
      <c r="BW113" s="34">
        <f t="shared" si="32"/>
        <v>6400</v>
      </c>
      <c r="BX113" s="34">
        <f t="shared" si="32"/>
        <v>6400</v>
      </c>
      <c r="BY113" s="34">
        <f t="shared" si="32"/>
        <v>6300</v>
      </c>
    </row>
    <row r="114" spans="1:77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  <c r="BA114" s="34">
        <v>-8025.5</v>
      </c>
      <c r="BB114" s="34">
        <v>-8325.9</v>
      </c>
      <c r="BC114" s="34">
        <v>-8626.2999999999993</v>
      </c>
      <c r="BD114" s="34">
        <v>-8926.7000000000007</v>
      </c>
      <c r="BE114" s="34">
        <v>-9227.1</v>
      </c>
      <c r="BF114" s="34">
        <v>-9527.5</v>
      </c>
      <c r="BG114" s="34">
        <v>-9827.9</v>
      </c>
      <c r="BH114" s="34">
        <v>-10128.299999999999</v>
      </c>
      <c r="BI114" s="34">
        <v>-10428.700000000001</v>
      </c>
      <c r="BJ114" s="34">
        <v>-10729.1</v>
      </c>
      <c r="BK114" s="34">
        <v>-11029.5</v>
      </c>
      <c r="BL114" s="34">
        <v>-11329.9</v>
      </c>
      <c r="BM114" s="34">
        <f t="shared" si="29"/>
        <v>-116132.4</v>
      </c>
      <c r="BN114" s="34">
        <f t="shared" si="27"/>
        <v>-7000</v>
      </c>
      <c r="BO114" s="34">
        <f t="shared" si="27"/>
        <v>-7500</v>
      </c>
      <c r="BP114" s="34">
        <f t="shared" si="27"/>
        <v>-8000</v>
      </c>
      <c r="BQ114" s="34">
        <f t="shared" si="27"/>
        <v>-8500</v>
      </c>
      <c r="BR114" s="34">
        <f t="shared" si="27"/>
        <v>-9000</v>
      </c>
      <c r="BS114" s="34">
        <f t="shared" si="27"/>
        <v>-9400</v>
      </c>
      <c r="BT114" s="34">
        <f t="shared" si="32"/>
        <v>-9900</v>
      </c>
      <c r="BU114" s="34">
        <f t="shared" si="32"/>
        <v>-10400</v>
      </c>
      <c r="BV114" s="34">
        <f t="shared" si="32"/>
        <v>-10900</v>
      </c>
      <c r="BW114" s="34">
        <f t="shared" si="32"/>
        <v>-11400</v>
      </c>
      <c r="BX114" s="34">
        <f t="shared" si="32"/>
        <v>-11800</v>
      </c>
      <c r="BY114" s="34">
        <f t="shared" si="32"/>
        <v>-12300</v>
      </c>
    </row>
    <row r="115" spans="1:77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  <c r="BA115" s="34">
        <v>11338.5</v>
      </c>
      <c r="BB115" s="34">
        <v>11539.8</v>
      </c>
      <c r="BC115" s="34">
        <v>11741.1</v>
      </c>
      <c r="BD115" s="34">
        <v>11942.4</v>
      </c>
      <c r="BE115" s="34">
        <v>12143.7</v>
      </c>
      <c r="BF115" s="34">
        <v>12345</v>
      </c>
      <c r="BG115" s="34">
        <v>12546.3</v>
      </c>
      <c r="BH115" s="34">
        <v>12747.6</v>
      </c>
      <c r="BI115" s="34">
        <v>12948.9</v>
      </c>
      <c r="BJ115" s="34">
        <v>13150.2</v>
      </c>
      <c r="BK115" s="34">
        <v>13351.5</v>
      </c>
      <c r="BL115" s="34">
        <v>13552.8</v>
      </c>
      <c r="BM115" s="34">
        <f t="shared" si="29"/>
        <v>149347.79999999999</v>
      </c>
      <c r="BN115" s="34">
        <f t="shared" si="27"/>
        <v>11100</v>
      </c>
      <c r="BO115" s="34">
        <f t="shared" si="27"/>
        <v>11300</v>
      </c>
      <c r="BP115" s="34">
        <f t="shared" si="27"/>
        <v>11600</v>
      </c>
      <c r="BQ115" s="34">
        <f t="shared" si="27"/>
        <v>11800</v>
      </c>
      <c r="BR115" s="34">
        <f t="shared" si="27"/>
        <v>12100</v>
      </c>
      <c r="BS115" s="34">
        <f t="shared" si="27"/>
        <v>12300</v>
      </c>
      <c r="BT115" s="34">
        <f t="shared" si="32"/>
        <v>12600</v>
      </c>
      <c r="BU115" s="34">
        <f t="shared" si="32"/>
        <v>12800</v>
      </c>
      <c r="BV115" s="34">
        <f t="shared" si="32"/>
        <v>13100</v>
      </c>
      <c r="BW115" s="34">
        <f t="shared" si="32"/>
        <v>13300</v>
      </c>
      <c r="BX115" s="34">
        <f t="shared" si="32"/>
        <v>13600</v>
      </c>
      <c r="BY115" s="34">
        <f t="shared" si="32"/>
        <v>13800</v>
      </c>
    </row>
    <row r="116" spans="1:77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  <c r="BA116" s="34">
        <v>18652.5</v>
      </c>
      <c r="BB116" s="34">
        <v>18805.2</v>
      </c>
      <c r="BC116" s="34">
        <v>18957.900000000001</v>
      </c>
      <c r="BD116" s="34">
        <v>19110.599999999999</v>
      </c>
      <c r="BE116" s="34">
        <v>19263.3</v>
      </c>
      <c r="BF116" s="34">
        <v>19416</v>
      </c>
      <c r="BG116" s="34">
        <v>19568.7</v>
      </c>
      <c r="BH116" s="34">
        <v>19721.400000000001</v>
      </c>
      <c r="BI116" s="34">
        <v>19874.099999999999</v>
      </c>
      <c r="BJ116" s="34">
        <v>20026.8</v>
      </c>
      <c r="BK116" s="34">
        <v>20179.5</v>
      </c>
      <c r="BL116" s="34">
        <v>20332.2</v>
      </c>
      <c r="BM116" s="34">
        <f t="shared" si="29"/>
        <v>233908.2</v>
      </c>
      <c r="BN116" s="34">
        <f t="shared" si="27"/>
        <v>18600</v>
      </c>
      <c r="BO116" s="34">
        <f t="shared" si="27"/>
        <v>18700</v>
      </c>
      <c r="BP116" s="34">
        <f t="shared" si="27"/>
        <v>18900</v>
      </c>
      <c r="BQ116" s="34">
        <f t="shared" ref="BQ116:BV165" si="34">ROUND($BM116/SUM($AO116:$AZ116)*AR116,-2)</f>
        <v>19100</v>
      </c>
      <c r="BR116" s="34">
        <f t="shared" si="34"/>
        <v>19200</v>
      </c>
      <c r="BS116" s="34">
        <f t="shared" si="34"/>
        <v>19400</v>
      </c>
      <c r="BT116" s="34">
        <f t="shared" si="32"/>
        <v>19600</v>
      </c>
      <c r="BU116" s="34">
        <f t="shared" si="32"/>
        <v>19700</v>
      </c>
      <c r="BV116" s="34">
        <f t="shared" si="32"/>
        <v>19900</v>
      </c>
      <c r="BW116" s="34">
        <f t="shared" si="32"/>
        <v>20100</v>
      </c>
      <c r="BX116" s="34">
        <f t="shared" si="32"/>
        <v>20300</v>
      </c>
      <c r="BY116" s="34">
        <f t="shared" si="32"/>
        <v>20400</v>
      </c>
    </row>
    <row r="117" spans="1:77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  <c r="BA117" s="34">
        <v>-8941</v>
      </c>
      <c r="BB117" s="34">
        <v>-9230.2999999999993</v>
      </c>
      <c r="BC117" s="34">
        <v>-9519.6</v>
      </c>
      <c r="BD117" s="34">
        <v>-9808.9</v>
      </c>
      <c r="BE117" s="34">
        <v>-10098.200000000001</v>
      </c>
      <c r="BF117" s="34">
        <v>-10387.5</v>
      </c>
      <c r="BG117" s="34">
        <v>-10676.8</v>
      </c>
      <c r="BH117" s="34">
        <v>-10966.1</v>
      </c>
      <c r="BI117" s="34">
        <v>-11255.4</v>
      </c>
      <c r="BJ117" s="34">
        <v>-11544.7</v>
      </c>
      <c r="BK117" s="34">
        <v>-11834</v>
      </c>
      <c r="BL117" s="34">
        <v>-12123.3</v>
      </c>
      <c r="BM117" s="34">
        <f t="shared" si="29"/>
        <v>-126385.8</v>
      </c>
      <c r="BN117" s="34">
        <f t="shared" ref="BN117:BS180" si="35">ROUND($BM117/SUM($AO117:$AZ117)*AO117,-2)</f>
        <v>-8200</v>
      </c>
      <c r="BO117" s="34">
        <f t="shared" si="35"/>
        <v>-8600</v>
      </c>
      <c r="BP117" s="34">
        <f t="shared" si="35"/>
        <v>-9000</v>
      </c>
      <c r="BQ117" s="34">
        <f t="shared" si="34"/>
        <v>-9500</v>
      </c>
      <c r="BR117" s="34">
        <f t="shared" si="34"/>
        <v>-9900</v>
      </c>
      <c r="BS117" s="34">
        <f t="shared" si="34"/>
        <v>-10300</v>
      </c>
      <c r="BT117" s="34">
        <f t="shared" si="32"/>
        <v>-10700</v>
      </c>
      <c r="BU117" s="34">
        <f t="shared" si="32"/>
        <v>-11200</v>
      </c>
      <c r="BV117" s="34">
        <f t="shared" si="32"/>
        <v>-11600</v>
      </c>
      <c r="BW117" s="34">
        <f t="shared" si="32"/>
        <v>-12000</v>
      </c>
      <c r="BX117" s="34">
        <f t="shared" si="32"/>
        <v>-12500</v>
      </c>
      <c r="BY117" s="34">
        <f t="shared" si="32"/>
        <v>-12900</v>
      </c>
    </row>
    <row r="118" spans="1:77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  <c r="BA118" s="34">
        <v>3260</v>
      </c>
      <c r="BB118" s="34">
        <v>3103</v>
      </c>
      <c r="BC118" s="34">
        <v>2946</v>
      </c>
      <c r="BD118" s="34">
        <v>2789</v>
      </c>
      <c r="BE118" s="34">
        <v>2632</v>
      </c>
      <c r="BF118" s="34">
        <v>2475</v>
      </c>
      <c r="BG118" s="34">
        <v>2318</v>
      </c>
      <c r="BH118" s="34">
        <v>2161</v>
      </c>
      <c r="BI118" s="34">
        <v>2004</v>
      </c>
      <c r="BJ118" s="34">
        <v>1847</v>
      </c>
      <c r="BK118" s="34">
        <v>1690</v>
      </c>
      <c r="BL118" s="34">
        <v>1533</v>
      </c>
      <c r="BM118" s="34">
        <f t="shared" si="29"/>
        <v>28758</v>
      </c>
      <c r="BN118" s="34">
        <f t="shared" si="35"/>
        <v>2900</v>
      </c>
      <c r="BO118" s="34">
        <f t="shared" si="35"/>
        <v>2800</v>
      </c>
      <c r="BP118" s="34">
        <f t="shared" si="35"/>
        <v>2700</v>
      </c>
      <c r="BQ118" s="34">
        <f t="shared" si="34"/>
        <v>2600</v>
      </c>
      <c r="BR118" s="34">
        <f t="shared" si="34"/>
        <v>2500</v>
      </c>
      <c r="BS118" s="34">
        <f t="shared" si="34"/>
        <v>2400</v>
      </c>
      <c r="BT118" s="34">
        <f t="shared" si="32"/>
        <v>2400</v>
      </c>
      <c r="BU118" s="34">
        <f t="shared" si="32"/>
        <v>2300</v>
      </c>
      <c r="BV118" s="34">
        <f t="shared" si="32"/>
        <v>2200</v>
      </c>
      <c r="BW118" s="34">
        <f t="shared" si="32"/>
        <v>2100</v>
      </c>
      <c r="BX118" s="34">
        <f t="shared" si="32"/>
        <v>2000</v>
      </c>
      <c r="BY118" s="34">
        <f t="shared" si="32"/>
        <v>1900</v>
      </c>
    </row>
    <row r="119" spans="1:77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  <c r="BA119" s="34">
        <v>-401.5</v>
      </c>
      <c r="BB119" s="34">
        <v>-461.1</v>
      </c>
      <c r="BC119" s="34">
        <v>-520.70000000000005</v>
      </c>
      <c r="BD119" s="34">
        <v>-580.29999999999995</v>
      </c>
      <c r="BE119" s="34">
        <v>-639.9</v>
      </c>
      <c r="BF119" s="34">
        <v>-699.5</v>
      </c>
      <c r="BG119" s="34">
        <v>-759.1</v>
      </c>
      <c r="BH119" s="34">
        <v>-818.7</v>
      </c>
      <c r="BI119" s="34">
        <v>-878.3</v>
      </c>
      <c r="BJ119" s="34">
        <v>-937.9</v>
      </c>
      <c r="BK119" s="34">
        <v>-997.5</v>
      </c>
      <c r="BL119" s="34">
        <v>-1057.0999999999999</v>
      </c>
      <c r="BM119" s="34">
        <f t="shared" si="29"/>
        <v>-8751.6</v>
      </c>
      <c r="BN119" s="34">
        <f t="shared" si="35"/>
        <v>16400</v>
      </c>
      <c r="BO119" s="34">
        <f t="shared" si="35"/>
        <v>13200</v>
      </c>
      <c r="BP119" s="34">
        <f t="shared" si="35"/>
        <v>10200</v>
      </c>
      <c r="BQ119" s="34">
        <f t="shared" si="34"/>
        <v>7000</v>
      </c>
      <c r="BR119" s="34">
        <f t="shared" si="34"/>
        <v>3900</v>
      </c>
      <c r="BS119" s="34">
        <f t="shared" si="34"/>
        <v>800</v>
      </c>
      <c r="BT119" s="34">
        <f t="shared" si="32"/>
        <v>-2300</v>
      </c>
      <c r="BU119" s="34">
        <f t="shared" si="32"/>
        <v>-5400</v>
      </c>
      <c r="BV119" s="34">
        <f t="shared" si="32"/>
        <v>-8500</v>
      </c>
      <c r="BW119" s="34">
        <f t="shared" si="32"/>
        <v>-11600</v>
      </c>
      <c r="BX119" s="34">
        <f t="shared" si="32"/>
        <v>-14700</v>
      </c>
      <c r="BY119" s="34">
        <f t="shared" si="32"/>
        <v>-17800</v>
      </c>
    </row>
    <row r="120" spans="1:77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  <c r="BA120" s="34">
        <v>12969.5</v>
      </c>
      <c r="BB120" s="34">
        <v>13255.2</v>
      </c>
      <c r="BC120" s="34">
        <v>13540.9</v>
      </c>
      <c r="BD120" s="34">
        <v>13826.6</v>
      </c>
      <c r="BE120" s="34">
        <v>14112.3</v>
      </c>
      <c r="BF120" s="34">
        <v>14398</v>
      </c>
      <c r="BG120" s="34">
        <v>14683.7</v>
      </c>
      <c r="BH120" s="34">
        <v>14969.4</v>
      </c>
      <c r="BI120" s="34">
        <v>15255.1</v>
      </c>
      <c r="BJ120" s="34">
        <v>15540.8</v>
      </c>
      <c r="BK120" s="34">
        <v>15826.5</v>
      </c>
      <c r="BL120" s="34">
        <v>16112.2</v>
      </c>
      <c r="BM120" s="34">
        <f t="shared" si="29"/>
        <v>174490.2</v>
      </c>
      <c r="BN120" s="34">
        <f t="shared" si="35"/>
        <v>12500</v>
      </c>
      <c r="BO120" s="34">
        <f t="shared" si="35"/>
        <v>12900</v>
      </c>
      <c r="BP120" s="34">
        <f t="shared" si="35"/>
        <v>13200</v>
      </c>
      <c r="BQ120" s="34">
        <f t="shared" si="34"/>
        <v>13600</v>
      </c>
      <c r="BR120" s="34">
        <f t="shared" si="34"/>
        <v>14000</v>
      </c>
      <c r="BS120" s="34">
        <f t="shared" si="34"/>
        <v>14400</v>
      </c>
      <c r="BT120" s="34">
        <f t="shared" si="32"/>
        <v>14700</v>
      </c>
      <c r="BU120" s="34">
        <f t="shared" si="32"/>
        <v>15100</v>
      </c>
      <c r="BV120" s="34">
        <f t="shared" si="32"/>
        <v>15500</v>
      </c>
      <c r="BW120" s="34">
        <f t="shared" si="32"/>
        <v>15800</v>
      </c>
      <c r="BX120" s="34">
        <f t="shared" si="32"/>
        <v>16200</v>
      </c>
      <c r="BY120" s="34">
        <f t="shared" si="32"/>
        <v>16600</v>
      </c>
    </row>
    <row r="121" spans="1:77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  <c r="BA121" s="34">
        <v>16522</v>
      </c>
      <c r="BB121" s="34">
        <v>16599.7</v>
      </c>
      <c r="BC121" s="34">
        <v>16677.400000000001</v>
      </c>
      <c r="BD121" s="34">
        <v>16755.099999999999</v>
      </c>
      <c r="BE121" s="34">
        <v>16832.8</v>
      </c>
      <c r="BF121" s="34">
        <v>16910.5</v>
      </c>
      <c r="BG121" s="34">
        <v>16988.2</v>
      </c>
      <c r="BH121" s="34">
        <v>17065.900000000001</v>
      </c>
      <c r="BI121" s="34">
        <v>17143.599999999999</v>
      </c>
      <c r="BJ121" s="34">
        <v>17221.3</v>
      </c>
      <c r="BK121" s="34">
        <v>17299</v>
      </c>
      <c r="BL121" s="34">
        <v>17376.7</v>
      </c>
      <c r="BM121" s="34">
        <f t="shared" si="29"/>
        <v>203392.2</v>
      </c>
      <c r="BN121" s="34">
        <f t="shared" si="35"/>
        <v>16500</v>
      </c>
      <c r="BO121" s="34">
        <f t="shared" si="35"/>
        <v>16600</v>
      </c>
      <c r="BP121" s="34">
        <f t="shared" si="35"/>
        <v>16700</v>
      </c>
      <c r="BQ121" s="34">
        <f t="shared" si="34"/>
        <v>16700</v>
      </c>
      <c r="BR121" s="34">
        <f t="shared" si="34"/>
        <v>16800</v>
      </c>
      <c r="BS121" s="34">
        <f t="shared" si="34"/>
        <v>16900</v>
      </c>
      <c r="BT121" s="34">
        <f t="shared" si="32"/>
        <v>17000</v>
      </c>
      <c r="BU121" s="34">
        <f t="shared" si="32"/>
        <v>17100</v>
      </c>
      <c r="BV121" s="34">
        <f t="shared" si="32"/>
        <v>17200</v>
      </c>
      <c r="BW121" s="34">
        <f t="shared" si="32"/>
        <v>17200</v>
      </c>
      <c r="BX121" s="34">
        <f t="shared" si="32"/>
        <v>17300</v>
      </c>
      <c r="BY121" s="34">
        <f t="shared" si="32"/>
        <v>17400</v>
      </c>
    </row>
    <row r="122" spans="1:77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  <c r="BA122" s="34">
        <v>7254.5</v>
      </c>
      <c r="BB122" s="34">
        <v>7335.2</v>
      </c>
      <c r="BC122" s="34">
        <v>7415.9</v>
      </c>
      <c r="BD122" s="34">
        <v>7496.6</v>
      </c>
      <c r="BE122" s="34">
        <v>7577.3</v>
      </c>
      <c r="BF122" s="34">
        <v>7658</v>
      </c>
      <c r="BG122" s="34">
        <v>7738.7</v>
      </c>
      <c r="BH122" s="34">
        <v>7819.4</v>
      </c>
      <c r="BI122" s="34">
        <v>7900.1</v>
      </c>
      <c r="BJ122" s="34">
        <v>7980.8</v>
      </c>
      <c r="BK122" s="34">
        <v>8061.5</v>
      </c>
      <c r="BL122" s="34">
        <v>8142.2</v>
      </c>
      <c r="BM122" s="34">
        <f t="shared" si="29"/>
        <v>92380.2</v>
      </c>
      <c r="BN122" s="34">
        <f t="shared" si="35"/>
        <v>7200</v>
      </c>
      <c r="BO122" s="34">
        <f t="shared" si="35"/>
        <v>7300</v>
      </c>
      <c r="BP122" s="34">
        <f t="shared" si="35"/>
        <v>7400</v>
      </c>
      <c r="BQ122" s="34">
        <f t="shared" si="34"/>
        <v>7500</v>
      </c>
      <c r="BR122" s="34">
        <f t="shared" si="34"/>
        <v>7600</v>
      </c>
      <c r="BS122" s="34">
        <f t="shared" si="34"/>
        <v>7700</v>
      </c>
      <c r="BT122" s="34">
        <f t="shared" si="32"/>
        <v>7700</v>
      </c>
      <c r="BU122" s="34">
        <f t="shared" si="32"/>
        <v>7800</v>
      </c>
      <c r="BV122" s="34">
        <f t="shared" si="32"/>
        <v>7900</v>
      </c>
      <c r="BW122" s="34">
        <f t="shared" si="32"/>
        <v>8000</v>
      </c>
      <c r="BX122" s="34">
        <f t="shared" si="32"/>
        <v>8100</v>
      </c>
      <c r="BY122" s="34">
        <f t="shared" si="32"/>
        <v>8200</v>
      </c>
    </row>
    <row r="123" spans="1:77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  <c r="BA123" s="34">
        <v>2796</v>
      </c>
      <c r="BB123" s="34">
        <v>2849.7</v>
      </c>
      <c r="BC123" s="34">
        <v>2903.4</v>
      </c>
      <c r="BD123" s="34">
        <v>2957.1</v>
      </c>
      <c r="BE123" s="34">
        <v>3010.8</v>
      </c>
      <c r="BF123" s="34">
        <v>3064.5</v>
      </c>
      <c r="BG123" s="34">
        <v>3118.2</v>
      </c>
      <c r="BH123" s="34">
        <v>3171.9</v>
      </c>
      <c r="BI123" s="34">
        <v>3225.6</v>
      </c>
      <c r="BJ123" s="34">
        <v>3279.3</v>
      </c>
      <c r="BK123" s="34">
        <v>3333</v>
      </c>
      <c r="BL123" s="34">
        <v>3386.7</v>
      </c>
      <c r="BM123" s="34">
        <f t="shared" si="29"/>
        <v>37096.199999999997</v>
      </c>
      <c r="BN123" s="34">
        <f t="shared" si="35"/>
        <v>2700</v>
      </c>
      <c r="BO123" s="34">
        <f t="shared" si="35"/>
        <v>2800</v>
      </c>
      <c r="BP123" s="34">
        <f t="shared" si="35"/>
        <v>2900</v>
      </c>
      <c r="BQ123" s="34">
        <f t="shared" si="34"/>
        <v>2900</v>
      </c>
      <c r="BR123" s="34">
        <f t="shared" si="34"/>
        <v>3000</v>
      </c>
      <c r="BS123" s="34">
        <f t="shared" si="34"/>
        <v>3100</v>
      </c>
      <c r="BT123" s="34">
        <f t="shared" si="32"/>
        <v>3100</v>
      </c>
      <c r="BU123" s="34">
        <f t="shared" si="32"/>
        <v>3200</v>
      </c>
      <c r="BV123" s="34">
        <f t="shared" si="32"/>
        <v>3300</v>
      </c>
      <c r="BW123" s="34">
        <f t="shared" si="32"/>
        <v>3300</v>
      </c>
      <c r="BX123" s="34">
        <f t="shared" si="32"/>
        <v>3400</v>
      </c>
      <c r="BY123" s="34">
        <f t="shared" si="32"/>
        <v>3500</v>
      </c>
    </row>
    <row r="124" spans="1:77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  <c r="BA124" s="34">
        <v>8004.5</v>
      </c>
      <c r="BB124" s="34">
        <v>7951.9</v>
      </c>
      <c r="BC124" s="34">
        <v>7899.3</v>
      </c>
      <c r="BD124" s="34">
        <v>7846.7</v>
      </c>
      <c r="BE124" s="34">
        <v>7794.1</v>
      </c>
      <c r="BF124" s="34">
        <v>7741.5</v>
      </c>
      <c r="BG124" s="34">
        <v>7688.9</v>
      </c>
      <c r="BH124" s="34">
        <v>7636.3</v>
      </c>
      <c r="BI124" s="34">
        <v>7583.7</v>
      </c>
      <c r="BJ124" s="34">
        <v>7531.1</v>
      </c>
      <c r="BK124" s="34">
        <v>7478.5</v>
      </c>
      <c r="BL124" s="34">
        <v>7425.9</v>
      </c>
      <c r="BM124" s="34">
        <f t="shared" si="29"/>
        <v>92582.400000000009</v>
      </c>
      <c r="BN124" s="34">
        <f t="shared" si="35"/>
        <v>8000</v>
      </c>
      <c r="BO124" s="34">
        <f t="shared" si="35"/>
        <v>7900</v>
      </c>
      <c r="BP124" s="34">
        <f t="shared" si="35"/>
        <v>7900</v>
      </c>
      <c r="BQ124" s="34">
        <f t="shared" si="34"/>
        <v>7800</v>
      </c>
      <c r="BR124" s="34">
        <f t="shared" si="34"/>
        <v>7800</v>
      </c>
      <c r="BS124" s="34">
        <f t="shared" si="34"/>
        <v>7700</v>
      </c>
      <c r="BT124" s="34">
        <f t="shared" si="32"/>
        <v>7700</v>
      </c>
      <c r="BU124" s="34">
        <f t="shared" si="32"/>
        <v>7600</v>
      </c>
      <c r="BV124" s="34">
        <f t="shared" si="32"/>
        <v>7600</v>
      </c>
      <c r="BW124" s="34">
        <f t="shared" si="32"/>
        <v>7500</v>
      </c>
      <c r="BX124" s="34">
        <f t="shared" si="32"/>
        <v>7500</v>
      </c>
      <c r="BY124" s="34">
        <f t="shared" si="32"/>
        <v>7400</v>
      </c>
    </row>
    <row r="125" spans="1:77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  <c r="BA125" s="34">
        <v>8392.5</v>
      </c>
      <c r="BB125" s="34">
        <v>8419.1</v>
      </c>
      <c r="BC125" s="34">
        <v>8445.7000000000007</v>
      </c>
      <c r="BD125" s="34">
        <v>8472.2999999999993</v>
      </c>
      <c r="BE125" s="34">
        <v>8498.9</v>
      </c>
      <c r="BF125" s="34">
        <v>8525.5</v>
      </c>
      <c r="BG125" s="34">
        <v>8552.1</v>
      </c>
      <c r="BH125" s="34">
        <v>8578.7000000000007</v>
      </c>
      <c r="BI125" s="34">
        <v>8605.2999999999993</v>
      </c>
      <c r="BJ125" s="34">
        <v>8631.9</v>
      </c>
      <c r="BK125" s="34">
        <v>8658.5</v>
      </c>
      <c r="BL125" s="34">
        <v>8685.1</v>
      </c>
      <c r="BM125" s="34">
        <f t="shared" si="29"/>
        <v>102465.60000000001</v>
      </c>
      <c r="BN125" s="34">
        <f t="shared" si="35"/>
        <v>8400</v>
      </c>
      <c r="BO125" s="34">
        <f t="shared" si="35"/>
        <v>8400</v>
      </c>
      <c r="BP125" s="34">
        <f t="shared" si="35"/>
        <v>8400</v>
      </c>
      <c r="BQ125" s="34">
        <f t="shared" si="34"/>
        <v>8500</v>
      </c>
      <c r="BR125" s="34">
        <f t="shared" si="34"/>
        <v>8500</v>
      </c>
      <c r="BS125" s="34">
        <f t="shared" si="34"/>
        <v>8500</v>
      </c>
      <c r="BT125" s="34">
        <f t="shared" si="32"/>
        <v>8600</v>
      </c>
      <c r="BU125" s="34">
        <f t="shared" si="32"/>
        <v>8600</v>
      </c>
      <c r="BV125" s="34">
        <f t="shared" si="32"/>
        <v>8600</v>
      </c>
      <c r="BW125" s="34">
        <f t="shared" si="32"/>
        <v>8600</v>
      </c>
      <c r="BX125" s="34">
        <f t="shared" si="32"/>
        <v>8700</v>
      </c>
      <c r="BY125" s="34">
        <f t="shared" si="32"/>
        <v>8700</v>
      </c>
    </row>
    <row r="126" spans="1:77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  <c r="BA126" s="34">
        <v>7466.5</v>
      </c>
      <c r="BB126" s="34">
        <v>7415.8</v>
      </c>
      <c r="BC126" s="34">
        <v>7365.1</v>
      </c>
      <c r="BD126" s="34">
        <v>7314.4</v>
      </c>
      <c r="BE126" s="34">
        <v>7263.7</v>
      </c>
      <c r="BF126" s="34">
        <v>7213</v>
      </c>
      <c r="BG126" s="34">
        <v>7162.3</v>
      </c>
      <c r="BH126" s="34">
        <v>7111.6</v>
      </c>
      <c r="BI126" s="34">
        <v>7060.9</v>
      </c>
      <c r="BJ126" s="34">
        <v>7010.2</v>
      </c>
      <c r="BK126" s="34">
        <v>6959.5</v>
      </c>
      <c r="BL126" s="34">
        <v>6908.8</v>
      </c>
      <c r="BM126" s="34">
        <f t="shared" si="29"/>
        <v>86251.8</v>
      </c>
      <c r="BN126" s="34">
        <f t="shared" si="35"/>
        <v>7400</v>
      </c>
      <c r="BO126" s="34">
        <f t="shared" si="35"/>
        <v>7400</v>
      </c>
      <c r="BP126" s="34">
        <f t="shared" si="35"/>
        <v>7400</v>
      </c>
      <c r="BQ126" s="34">
        <f t="shared" si="34"/>
        <v>7300</v>
      </c>
      <c r="BR126" s="34">
        <f t="shared" si="34"/>
        <v>7300</v>
      </c>
      <c r="BS126" s="34">
        <f t="shared" si="34"/>
        <v>7200</v>
      </c>
      <c r="BT126" s="34">
        <f t="shared" si="32"/>
        <v>7200</v>
      </c>
      <c r="BU126" s="34">
        <f t="shared" si="32"/>
        <v>7100</v>
      </c>
      <c r="BV126" s="34">
        <f t="shared" si="32"/>
        <v>7100</v>
      </c>
      <c r="BW126" s="34">
        <f t="shared" si="32"/>
        <v>7000</v>
      </c>
      <c r="BX126" s="34">
        <f t="shared" si="32"/>
        <v>7000</v>
      </c>
      <c r="BY126" s="34">
        <f t="shared" si="32"/>
        <v>6900</v>
      </c>
    </row>
    <row r="127" spans="1:77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  <c r="BA127" s="34">
        <v>14085</v>
      </c>
      <c r="BB127" s="34">
        <v>14176</v>
      </c>
      <c r="BC127" s="34">
        <v>14267</v>
      </c>
      <c r="BD127" s="34">
        <v>14358</v>
      </c>
      <c r="BE127" s="34">
        <v>14449</v>
      </c>
      <c r="BF127" s="34">
        <v>14540</v>
      </c>
      <c r="BG127" s="34">
        <v>14631</v>
      </c>
      <c r="BH127" s="34">
        <v>14722</v>
      </c>
      <c r="BI127" s="34">
        <v>14813</v>
      </c>
      <c r="BJ127" s="34">
        <v>14904</v>
      </c>
      <c r="BK127" s="34">
        <v>14995</v>
      </c>
      <c r="BL127" s="34">
        <v>15086</v>
      </c>
      <c r="BM127" s="34">
        <f t="shared" si="29"/>
        <v>175026</v>
      </c>
      <c r="BN127" s="34">
        <f t="shared" si="35"/>
        <v>14000</v>
      </c>
      <c r="BO127" s="34">
        <f t="shared" si="35"/>
        <v>14100</v>
      </c>
      <c r="BP127" s="34">
        <f t="shared" si="35"/>
        <v>14200</v>
      </c>
      <c r="BQ127" s="34">
        <f t="shared" si="34"/>
        <v>14300</v>
      </c>
      <c r="BR127" s="34">
        <f t="shared" si="34"/>
        <v>14400</v>
      </c>
      <c r="BS127" s="34">
        <f t="shared" si="34"/>
        <v>14500</v>
      </c>
      <c r="BT127" s="34">
        <f t="shared" si="32"/>
        <v>14600</v>
      </c>
      <c r="BU127" s="34">
        <f t="shared" si="32"/>
        <v>14700</v>
      </c>
      <c r="BV127" s="34">
        <f t="shared" si="32"/>
        <v>14800</v>
      </c>
      <c r="BW127" s="34">
        <f t="shared" si="32"/>
        <v>14900</v>
      </c>
      <c r="BX127" s="34">
        <f t="shared" si="32"/>
        <v>15000</v>
      </c>
      <c r="BY127" s="34">
        <f t="shared" si="32"/>
        <v>15100</v>
      </c>
    </row>
    <row r="128" spans="1:77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  <c r="BA128" s="39">
        <v>5770</v>
      </c>
      <c r="BB128" s="39">
        <v>5706.3</v>
      </c>
      <c r="BC128" s="39">
        <v>5642.6</v>
      </c>
      <c r="BD128" s="39">
        <v>5578.9</v>
      </c>
      <c r="BE128" s="39">
        <v>5515.2</v>
      </c>
      <c r="BF128" s="39">
        <v>5451.5</v>
      </c>
      <c r="BG128" s="39">
        <v>5387.8</v>
      </c>
      <c r="BH128" s="39">
        <v>5324.1</v>
      </c>
      <c r="BI128" s="39">
        <v>5260.4</v>
      </c>
      <c r="BJ128" s="39">
        <v>5196.7</v>
      </c>
      <c r="BK128" s="39">
        <v>5133</v>
      </c>
      <c r="BL128" s="39">
        <v>5069.3</v>
      </c>
      <c r="BM128" s="39">
        <f t="shared" si="29"/>
        <v>65035.8</v>
      </c>
      <c r="BN128" s="39">
        <f t="shared" si="35"/>
        <v>5700</v>
      </c>
      <c r="BO128" s="39">
        <f t="shared" si="35"/>
        <v>5700</v>
      </c>
      <c r="BP128" s="39">
        <f t="shared" si="35"/>
        <v>5600</v>
      </c>
      <c r="BQ128" s="39">
        <f t="shared" si="34"/>
        <v>5600</v>
      </c>
      <c r="BR128" s="39">
        <f t="shared" si="34"/>
        <v>5500</v>
      </c>
      <c r="BS128" s="39">
        <f t="shared" si="34"/>
        <v>5400</v>
      </c>
      <c r="BT128" s="39">
        <f t="shared" si="32"/>
        <v>5400</v>
      </c>
      <c r="BU128" s="39">
        <f t="shared" si="32"/>
        <v>5300</v>
      </c>
      <c r="BV128" s="39">
        <f t="shared" si="32"/>
        <v>5300</v>
      </c>
      <c r="BW128" s="39">
        <f t="shared" si="32"/>
        <v>5200</v>
      </c>
      <c r="BX128" s="39">
        <f t="shared" si="32"/>
        <v>5200</v>
      </c>
      <c r="BY128" s="39">
        <f t="shared" si="32"/>
        <v>5100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BL129" si="36">SUBTOTAL(9,E100:E128)</f>
        <v>185864</v>
      </c>
      <c r="F129" s="43">
        <f t="shared" si="36"/>
        <v>197096</v>
      </c>
      <c r="G129" s="43">
        <f t="shared" si="36"/>
        <v>197559</v>
      </c>
      <c r="H129" s="43">
        <f t="shared" si="36"/>
        <v>193449</v>
      </c>
      <c r="I129" s="43">
        <f t="shared" si="36"/>
        <v>194231</v>
      </c>
      <c r="J129" s="43">
        <f t="shared" si="36"/>
        <v>191381</v>
      </c>
      <c r="K129" s="43">
        <f t="shared" si="36"/>
        <v>193118</v>
      </c>
      <c r="L129" s="43">
        <f t="shared" si="36"/>
        <v>195825</v>
      </c>
      <c r="M129" s="43">
        <f t="shared" si="36"/>
        <v>199070</v>
      </c>
      <c r="N129" s="43">
        <f t="shared" si="36"/>
        <v>199517</v>
      </c>
      <c r="O129" s="43">
        <f t="shared" si="36"/>
        <v>200545</v>
      </c>
      <c r="P129" s="43">
        <f t="shared" si="36"/>
        <v>199412</v>
      </c>
      <c r="Q129" s="43">
        <f t="shared" si="36"/>
        <v>199018</v>
      </c>
      <c r="R129" s="43">
        <f t="shared" si="36"/>
        <v>195669</v>
      </c>
      <c r="S129" s="43">
        <f t="shared" si="36"/>
        <v>195073</v>
      </c>
      <c r="T129" s="43">
        <f t="shared" si="36"/>
        <v>199317</v>
      </c>
      <c r="U129" s="43">
        <f t="shared" si="36"/>
        <v>195504</v>
      </c>
      <c r="V129" s="43">
        <f t="shared" si="36"/>
        <v>192551</v>
      </c>
      <c r="W129" s="43">
        <f t="shared" si="36"/>
        <v>187110</v>
      </c>
      <c r="X129" s="43">
        <f t="shared" si="36"/>
        <v>195707</v>
      </c>
      <c r="Y129" s="43">
        <f t="shared" si="36"/>
        <v>196037</v>
      </c>
      <c r="Z129" s="43">
        <f t="shared" si="36"/>
        <v>202500</v>
      </c>
      <c r="AA129" s="43">
        <f t="shared" si="36"/>
        <v>211565</v>
      </c>
      <c r="AB129" s="43">
        <f t="shared" si="36"/>
        <v>211420</v>
      </c>
      <c r="AC129" s="43">
        <f t="shared" si="36"/>
        <v>212650</v>
      </c>
      <c r="AD129" s="43">
        <f t="shared" si="36"/>
        <v>212892</v>
      </c>
      <c r="AE129" s="43">
        <f t="shared" si="36"/>
        <v>207852</v>
      </c>
      <c r="AF129" s="43">
        <f t="shared" si="36"/>
        <v>210008</v>
      </c>
      <c r="AG129" s="43">
        <f t="shared" si="36"/>
        <v>216746</v>
      </c>
      <c r="AH129" s="43">
        <f t="shared" si="36"/>
        <v>210331</v>
      </c>
      <c r="AI129" s="43">
        <f t="shared" si="36"/>
        <v>204727</v>
      </c>
      <c r="AJ129" s="43">
        <f t="shared" si="36"/>
        <v>208854</v>
      </c>
      <c r="AK129" s="43">
        <f t="shared" si="36"/>
        <v>195829</v>
      </c>
      <c r="AL129" s="43">
        <f t="shared" si="36"/>
        <v>200018</v>
      </c>
      <c r="AM129" s="43">
        <f t="shared" si="36"/>
        <v>202349</v>
      </c>
      <c r="AN129" s="43">
        <f t="shared" si="36"/>
        <v>208892</v>
      </c>
      <c r="AO129" s="43">
        <f t="shared" si="36"/>
        <v>209368</v>
      </c>
      <c r="AP129" s="43">
        <f t="shared" si="36"/>
        <v>209843</v>
      </c>
      <c r="AQ129" s="43">
        <f t="shared" si="36"/>
        <v>210322</v>
      </c>
      <c r="AR129" s="43">
        <f t="shared" si="36"/>
        <v>210796</v>
      </c>
      <c r="AS129" s="43">
        <f t="shared" si="36"/>
        <v>211276</v>
      </c>
      <c r="AT129" s="43">
        <f t="shared" si="36"/>
        <v>211753</v>
      </c>
      <c r="AU129" s="43">
        <f t="shared" si="36"/>
        <v>212230</v>
      </c>
      <c r="AV129" s="43">
        <f t="shared" si="36"/>
        <v>212705</v>
      </c>
      <c r="AW129" s="43">
        <f t="shared" si="36"/>
        <v>213183</v>
      </c>
      <c r="AX129" s="43">
        <f t="shared" si="36"/>
        <v>213660</v>
      </c>
      <c r="AY129" s="43">
        <f t="shared" si="36"/>
        <v>214137</v>
      </c>
      <c r="AZ129" s="43">
        <f t="shared" si="36"/>
        <v>214612</v>
      </c>
      <c r="BA129" s="43">
        <f t="shared" si="36"/>
        <v>215089</v>
      </c>
      <c r="BB129" s="43">
        <f t="shared" si="36"/>
        <v>215565.40000000005</v>
      </c>
      <c r="BC129" s="43">
        <f t="shared" si="36"/>
        <v>216041.8</v>
      </c>
      <c r="BD129" s="43">
        <f t="shared" si="36"/>
        <v>216518.2</v>
      </c>
      <c r="BE129" s="43">
        <f t="shared" si="36"/>
        <v>216994.59999999995</v>
      </c>
      <c r="BF129" s="43">
        <f t="shared" si="36"/>
        <v>217471</v>
      </c>
      <c r="BG129" s="43">
        <f t="shared" si="36"/>
        <v>217947.40000000005</v>
      </c>
      <c r="BH129" s="43">
        <f t="shared" si="36"/>
        <v>218423.8</v>
      </c>
      <c r="BI129" s="43">
        <f t="shared" si="36"/>
        <v>218900.2</v>
      </c>
      <c r="BJ129" s="43">
        <f t="shared" si="36"/>
        <v>219376.59999999995</v>
      </c>
      <c r="BK129" s="43">
        <f t="shared" si="36"/>
        <v>219853</v>
      </c>
      <c r="BL129" s="43">
        <f t="shared" si="36"/>
        <v>220329.40000000005</v>
      </c>
      <c r="BM129" s="56">
        <f t="shared" si="29"/>
        <v>2612510.4</v>
      </c>
      <c r="BN129" s="43">
        <f t="shared" si="35"/>
        <v>215000</v>
      </c>
      <c r="BO129" s="43">
        <f t="shared" si="35"/>
        <v>215500</v>
      </c>
      <c r="BP129" s="43">
        <f t="shared" si="35"/>
        <v>216000</v>
      </c>
      <c r="BQ129" s="43">
        <f t="shared" si="34"/>
        <v>216500</v>
      </c>
      <c r="BR129" s="43">
        <f t="shared" si="34"/>
        <v>217000</v>
      </c>
      <c r="BS129" s="43">
        <f t="shared" si="34"/>
        <v>217500</v>
      </c>
      <c r="BT129" s="43">
        <f t="shared" si="32"/>
        <v>218000</v>
      </c>
      <c r="BU129" s="43">
        <f t="shared" si="32"/>
        <v>218400</v>
      </c>
      <c r="BV129" s="43">
        <f t="shared" si="32"/>
        <v>218900</v>
      </c>
      <c r="BW129" s="43">
        <f t="shared" ref="BW129:BY192" si="37">ROUND($BM129/SUM($AO129:$AZ129)*AX129,-2)</f>
        <v>219400</v>
      </c>
      <c r="BX129" s="43">
        <f t="shared" si="37"/>
        <v>219900</v>
      </c>
      <c r="BY129" s="43">
        <f t="shared" si="37"/>
        <v>220400</v>
      </c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  <c r="BA130" s="34">
        <v>9093.5</v>
      </c>
      <c r="BB130" s="34">
        <v>9291.2000000000007</v>
      </c>
      <c r="BC130" s="34">
        <v>9488.9</v>
      </c>
      <c r="BD130" s="34">
        <v>9686.6</v>
      </c>
      <c r="BE130" s="34">
        <v>9884.2999999999993</v>
      </c>
      <c r="BF130" s="34">
        <v>10082</v>
      </c>
      <c r="BG130" s="34">
        <v>10279.700000000001</v>
      </c>
      <c r="BH130" s="34">
        <v>10477.4</v>
      </c>
      <c r="BI130" s="34">
        <v>10675.1</v>
      </c>
      <c r="BJ130" s="34">
        <v>10872.8</v>
      </c>
      <c r="BK130" s="34">
        <v>11070.5</v>
      </c>
      <c r="BL130" s="34">
        <v>11268.2</v>
      </c>
      <c r="BM130" s="34">
        <f t="shared" si="29"/>
        <v>122170.2</v>
      </c>
      <c r="BN130" s="34">
        <f t="shared" si="35"/>
        <v>8800</v>
      </c>
      <c r="BO130" s="34">
        <f t="shared" si="35"/>
        <v>9000</v>
      </c>
      <c r="BP130" s="34">
        <f t="shared" si="35"/>
        <v>9300</v>
      </c>
      <c r="BQ130" s="34">
        <f t="shared" si="34"/>
        <v>9500</v>
      </c>
      <c r="BR130" s="34">
        <f t="shared" si="34"/>
        <v>9800</v>
      </c>
      <c r="BS130" s="34">
        <f t="shared" si="34"/>
        <v>10100</v>
      </c>
      <c r="BT130" s="34">
        <f t="shared" si="34"/>
        <v>10300</v>
      </c>
      <c r="BU130" s="34">
        <f t="shared" si="34"/>
        <v>10600</v>
      </c>
      <c r="BV130" s="34">
        <f t="shared" si="34"/>
        <v>10800</v>
      </c>
      <c r="BW130" s="34">
        <f t="shared" si="37"/>
        <v>11100</v>
      </c>
      <c r="BX130" s="34">
        <f t="shared" si="37"/>
        <v>11300</v>
      </c>
      <c r="BY130" s="34">
        <f t="shared" si="37"/>
        <v>11600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  <c r="BA131" s="34">
        <v>2344.5</v>
      </c>
      <c r="BB131" s="34">
        <v>2396.9</v>
      </c>
      <c r="BC131" s="34">
        <v>2449.3000000000002</v>
      </c>
      <c r="BD131" s="34">
        <v>2501.6999999999998</v>
      </c>
      <c r="BE131" s="34">
        <v>2554.1</v>
      </c>
      <c r="BF131" s="34">
        <v>2606.5</v>
      </c>
      <c r="BG131" s="34">
        <v>2658.9</v>
      </c>
      <c r="BH131" s="34">
        <v>2711.3</v>
      </c>
      <c r="BI131" s="34">
        <v>2763.7</v>
      </c>
      <c r="BJ131" s="34">
        <v>2816.1</v>
      </c>
      <c r="BK131" s="34">
        <v>2868.5</v>
      </c>
      <c r="BL131" s="34">
        <v>2920.9</v>
      </c>
      <c r="BM131" s="34">
        <f t="shared" ref="BM131:BM194" si="38">SUM(BA131:BL131)</f>
        <v>31592.400000000001</v>
      </c>
      <c r="BN131" s="34">
        <f t="shared" si="35"/>
        <v>2300</v>
      </c>
      <c r="BO131" s="34">
        <f t="shared" si="35"/>
        <v>2300</v>
      </c>
      <c r="BP131" s="34">
        <f t="shared" si="35"/>
        <v>2400</v>
      </c>
      <c r="BQ131" s="34">
        <f t="shared" si="34"/>
        <v>2500</v>
      </c>
      <c r="BR131" s="34">
        <f t="shared" si="34"/>
        <v>2500</v>
      </c>
      <c r="BS131" s="34">
        <f t="shared" si="34"/>
        <v>2600</v>
      </c>
      <c r="BT131" s="34">
        <f t="shared" si="34"/>
        <v>2700</v>
      </c>
      <c r="BU131" s="34">
        <f t="shared" si="34"/>
        <v>2700</v>
      </c>
      <c r="BV131" s="34">
        <f t="shared" si="34"/>
        <v>2800</v>
      </c>
      <c r="BW131" s="34">
        <f t="shared" si="37"/>
        <v>2900</v>
      </c>
      <c r="BX131" s="34">
        <f t="shared" si="37"/>
        <v>2900</v>
      </c>
      <c r="BY131" s="34">
        <f t="shared" si="37"/>
        <v>3000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  <c r="BA132" s="34">
        <v>900</v>
      </c>
      <c r="BB132" s="34">
        <v>972.7</v>
      </c>
      <c r="BC132" s="34">
        <v>1045.4000000000001</v>
      </c>
      <c r="BD132" s="34">
        <v>1118.0999999999999</v>
      </c>
      <c r="BE132" s="34">
        <v>1190.8</v>
      </c>
      <c r="BF132" s="34">
        <v>1263.5</v>
      </c>
      <c r="BG132" s="34">
        <v>1336.2</v>
      </c>
      <c r="BH132" s="34">
        <v>1408.9</v>
      </c>
      <c r="BI132" s="34">
        <v>1481.6</v>
      </c>
      <c r="BJ132" s="34">
        <v>1554.3</v>
      </c>
      <c r="BK132" s="34">
        <v>1627</v>
      </c>
      <c r="BL132" s="34">
        <v>1699.7</v>
      </c>
      <c r="BM132" s="34">
        <f t="shared" si="38"/>
        <v>15598.2</v>
      </c>
      <c r="BN132" s="34">
        <f t="shared" si="35"/>
        <v>100</v>
      </c>
      <c r="BO132" s="34">
        <f t="shared" si="35"/>
        <v>300</v>
      </c>
      <c r="BP132" s="34">
        <f t="shared" si="35"/>
        <v>500</v>
      </c>
      <c r="BQ132" s="34">
        <f t="shared" si="34"/>
        <v>700</v>
      </c>
      <c r="BR132" s="34">
        <f t="shared" si="34"/>
        <v>1000</v>
      </c>
      <c r="BS132" s="34">
        <f t="shared" si="34"/>
        <v>1200</v>
      </c>
      <c r="BT132" s="34">
        <f t="shared" si="34"/>
        <v>1400</v>
      </c>
      <c r="BU132" s="34">
        <f t="shared" si="34"/>
        <v>1600</v>
      </c>
      <c r="BV132" s="34">
        <f t="shared" si="34"/>
        <v>1900</v>
      </c>
      <c r="BW132" s="34">
        <f t="shared" si="37"/>
        <v>2100</v>
      </c>
      <c r="BX132" s="34">
        <f t="shared" si="37"/>
        <v>2300</v>
      </c>
      <c r="BY132" s="34">
        <f t="shared" si="37"/>
        <v>2500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  <c r="BA133" s="34">
        <v>8414.5</v>
      </c>
      <c r="BB133" s="34">
        <v>8539.9</v>
      </c>
      <c r="BC133" s="34">
        <v>8665.2999999999993</v>
      </c>
      <c r="BD133" s="34">
        <v>8790.7000000000007</v>
      </c>
      <c r="BE133" s="34">
        <v>8916.1</v>
      </c>
      <c r="BF133" s="34">
        <v>9041.5</v>
      </c>
      <c r="BG133" s="34">
        <v>9166.9</v>
      </c>
      <c r="BH133" s="34">
        <v>9292.2999999999993</v>
      </c>
      <c r="BI133" s="34">
        <v>9417.7000000000007</v>
      </c>
      <c r="BJ133" s="34">
        <v>9543.1</v>
      </c>
      <c r="BK133" s="34">
        <v>9668.5</v>
      </c>
      <c r="BL133" s="34">
        <v>9793.9</v>
      </c>
      <c r="BM133" s="34">
        <f t="shared" si="38"/>
        <v>109250.4</v>
      </c>
      <c r="BN133" s="34">
        <f t="shared" si="35"/>
        <v>8300</v>
      </c>
      <c r="BO133" s="34">
        <f t="shared" si="35"/>
        <v>8400</v>
      </c>
      <c r="BP133" s="34">
        <f t="shared" si="35"/>
        <v>8600</v>
      </c>
      <c r="BQ133" s="34">
        <f t="shared" si="34"/>
        <v>8700</v>
      </c>
      <c r="BR133" s="34">
        <f t="shared" si="34"/>
        <v>8900</v>
      </c>
      <c r="BS133" s="34">
        <f t="shared" si="34"/>
        <v>9000</v>
      </c>
      <c r="BT133" s="34">
        <f t="shared" si="34"/>
        <v>9200</v>
      </c>
      <c r="BU133" s="34">
        <f t="shared" si="34"/>
        <v>9300</v>
      </c>
      <c r="BV133" s="34">
        <f t="shared" si="34"/>
        <v>9500</v>
      </c>
      <c r="BW133" s="34">
        <f t="shared" si="37"/>
        <v>9600</v>
      </c>
      <c r="BX133" s="34">
        <f t="shared" si="37"/>
        <v>9800</v>
      </c>
      <c r="BY133" s="34">
        <f t="shared" si="37"/>
        <v>9900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  <c r="BA134" s="34">
        <v>9003.5</v>
      </c>
      <c r="BB134" s="34">
        <v>9166.9</v>
      </c>
      <c r="BC134" s="34">
        <v>9330.2999999999993</v>
      </c>
      <c r="BD134" s="34">
        <v>9493.7000000000007</v>
      </c>
      <c r="BE134" s="34">
        <v>9657.1</v>
      </c>
      <c r="BF134" s="34">
        <v>9820.5</v>
      </c>
      <c r="BG134" s="34">
        <v>9983.9</v>
      </c>
      <c r="BH134" s="34">
        <v>10147.299999999999</v>
      </c>
      <c r="BI134" s="34">
        <v>10310.700000000001</v>
      </c>
      <c r="BJ134" s="34">
        <v>10474.1</v>
      </c>
      <c r="BK134" s="34">
        <v>10637.5</v>
      </c>
      <c r="BL134" s="34">
        <v>10800.9</v>
      </c>
      <c r="BM134" s="34">
        <f t="shared" si="38"/>
        <v>118826.4</v>
      </c>
      <c r="BN134" s="34">
        <f t="shared" si="35"/>
        <v>8800</v>
      </c>
      <c r="BO134" s="34">
        <f t="shared" si="35"/>
        <v>9000</v>
      </c>
      <c r="BP134" s="34">
        <f t="shared" si="35"/>
        <v>9200</v>
      </c>
      <c r="BQ134" s="34">
        <f t="shared" si="34"/>
        <v>9400</v>
      </c>
      <c r="BR134" s="34">
        <f t="shared" si="34"/>
        <v>9600</v>
      </c>
      <c r="BS134" s="34">
        <f t="shared" si="34"/>
        <v>9800</v>
      </c>
      <c r="BT134" s="34">
        <f t="shared" si="34"/>
        <v>10000</v>
      </c>
      <c r="BU134" s="34">
        <f t="shared" si="34"/>
        <v>10200</v>
      </c>
      <c r="BV134" s="34">
        <f t="shared" si="34"/>
        <v>10400</v>
      </c>
      <c r="BW134" s="34">
        <f t="shared" si="37"/>
        <v>10600</v>
      </c>
      <c r="BX134" s="34">
        <f t="shared" si="37"/>
        <v>10800</v>
      </c>
      <c r="BY134" s="34">
        <f t="shared" si="37"/>
        <v>11000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  <c r="BA135" s="34">
        <v>2240</v>
      </c>
      <c r="BB135" s="34">
        <v>2215.3000000000002</v>
      </c>
      <c r="BC135" s="34">
        <v>2190.6</v>
      </c>
      <c r="BD135" s="34">
        <v>2165.9</v>
      </c>
      <c r="BE135" s="34">
        <v>2141.1999999999998</v>
      </c>
      <c r="BF135" s="34">
        <v>2116.5</v>
      </c>
      <c r="BG135" s="34">
        <v>2091.8000000000002</v>
      </c>
      <c r="BH135" s="34">
        <v>2067.1</v>
      </c>
      <c r="BI135" s="34">
        <v>2042.4</v>
      </c>
      <c r="BJ135" s="34">
        <v>2017.7</v>
      </c>
      <c r="BK135" s="34">
        <v>1993</v>
      </c>
      <c r="BL135" s="34">
        <v>1968.3</v>
      </c>
      <c r="BM135" s="34">
        <f t="shared" si="38"/>
        <v>25249.8</v>
      </c>
      <c r="BN135" s="34">
        <f t="shared" si="35"/>
        <v>2200</v>
      </c>
      <c r="BO135" s="34">
        <f t="shared" si="35"/>
        <v>2200</v>
      </c>
      <c r="BP135" s="34">
        <f t="shared" si="35"/>
        <v>2200</v>
      </c>
      <c r="BQ135" s="34">
        <f t="shared" si="34"/>
        <v>2200</v>
      </c>
      <c r="BR135" s="34">
        <f t="shared" si="34"/>
        <v>2100</v>
      </c>
      <c r="BS135" s="34">
        <f t="shared" si="34"/>
        <v>2100</v>
      </c>
      <c r="BT135" s="34">
        <f t="shared" si="34"/>
        <v>2100</v>
      </c>
      <c r="BU135" s="34">
        <f t="shared" si="34"/>
        <v>2100</v>
      </c>
      <c r="BV135" s="34">
        <f t="shared" si="34"/>
        <v>2000</v>
      </c>
      <c r="BW135" s="34">
        <f t="shared" si="37"/>
        <v>2000</v>
      </c>
      <c r="BX135" s="34">
        <f t="shared" si="37"/>
        <v>2000</v>
      </c>
      <c r="BY135" s="34">
        <f t="shared" si="37"/>
        <v>2000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  <c r="BA136" s="34">
        <v>10805</v>
      </c>
      <c r="BB136" s="34">
        <v>11022</v>
      </c>
      <c r="BC136" s="34">
        <v>11239</v>
      </c>
      <c r="BD136" s="34">
        <v>11456</v>
      </c>
      <c r="BE136" s="34">
        <v>11673</v>
      </c>
      <c r="BF136" s="34">
        <v>11890</v>
      </c>
      <c r="BG136" s="34">
        <v>12107</v>
      </c>
      <c r="BH136" s="34">
        <v>12324</v>
      </c>
      <c r="BI136" s="34">
        <v>12541</v>
      </c>
      <c r="BJ136" s="34">
        <v>12758</v>
      </c>
      <c r="BK136" s="34">
        <v>12975</v>
      </c>
      <c r="BL136" s="34">
        <v>13192</v>
      </c>
      <c r="BM136" s="34">
        <f t="shared" si="38"/>
        <v>143982</v>
      </c>
      <c r="BN136" s="34">
        <f t="shared" si="35"/>
        <v>10500</v>
      </c>
      <c r="BO136" s="34">
        <f t="shared" si="35"/>
        <v>10800</v>
      </c>
      <c r="BP136" s="34">
        <f t="shared" si="35"/>
        <v>11000</v>
      </c>
      <c r="BQ136" s="34">
        <f t="shared" si="34"/>
        <v>11300</v>
      </c>
      <c r="BR136" s="34">
        <f t="shared" si="34"/>
        <v>11600</v>
      </c>
      <c r="BS136" s="34">
        <f t="shared" si="34"/>
        <v>11900</v>
      </c>
      <c r="BT136" s="34">
        <f t="shared" si="34"/>
        <v>12100</v>
      </c>
      <c r="BU136" s="34">
        <f t="shared" si="34"/>
        <v>12400</v>
      </c>
      <c r="BV136" s="34">
        <f t="shared" si="34"/>
        <v>12700</v>
      </c>
      <c r="BW136" s="34">
        <f t="shared" si="37"/>
        <v>13000</v>
      </c>
      <c r="BX136" s="34">
        <f t="shared" si="37"/>
        <v>13200</v>
      </c>
      <c r="BY136" s="34">
        <f t="shared" si="37"/>
        <v>13500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  <c r="BA137" s="34">
        <v>-2345.5</v>
      </c>
      <c r="BB137" s="34">
        <v>-2413.1</v>
      </c>
      <c r="BC137" s="34">
        <v>-2480.6999999999998</v>
      </c>
      <c r="BD137" s="34">
        <v>-2548.3000000000002</v>
      </c>
      <c r="BE137" s="34">
        <v>-2615.9</v>
      </c>
      <c r="BF137" s="34">
        <v>-2683.5</v>
      </c>
      <c r="BG137" s="34">
        <v>-2751.1</v>
      </c>
      <c r="BH137" s="34">
        <v>-2818.7</v>
      </c>
      <c r="BI137" s="34">
        <v>-2886.3</v>
      </c>
      <c r="BJ137" s="34">
        <v>-2953.9</v>
      </c>
      <c r="BK137" s="34">
        <v>-3021.5</v>
      </c>
      <c r="BL137" s="34">
        <v>-3089.1</v>
      </c>
      <c r="BM137" s="34">
        <f t="shared" si="38"/>
        <v>-32607.599999999999</v>
      </c>
      <c r="BN137" s="34">
        <f t="shared" si="35"/>
        <v>-2200</v>
      </c>
      <c r="BO137" s="34">
        <f t="shared" si="35"/>
        <v>-2300</v>
      </c>
      <c r="BP137" s="34">
        <f t="shared" si="35"/>
        <v>-2400</v>
      </c>
      <c r="BQ137" s="34">
        <f t="shared" si="34"/>
        <v>-2500</v>
      </c>
      <c r="BR137" s="34">
        <f t="shared" si="34"/>
        <v>-2600</v>
      </c>
      <c r="BS137" s="34">
        <f t="shared" si="34"/>
        <v>-2700</v>
      </c>
      <c r="BT137" s="34">
        <f t="shared" si="34"/>
        <v>-2800</v>
      </c>
      <c r="BU137" s="34">
        <f t="shared" si="34"/>
        <v>-2900</v>
      </c>
      <c r="BV137" s="34">
        <f t="shared" si="34"/>
        <v>-3000</v>
      </c>
      <c r="BW137" s="34">
        <f t="shared" si="37"/>
        <v>-3100</v>
      </c>
      <c r="BX137" s="34">
        <f t="shared" si="37"/>
        <v>-3100</v>
      </c>
      <c r="BY137" s="34">
        <f t="shared" si="37"/>
        <v>-3200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  <c r="BA138" s="34">
        <v>12761</v>
      </c>
      <c r="BB138" s="34">
        <v>13017</v>
      </c>
      <c r="BC138" s="34">
        <v>13273</v>
      </c>
      <c r="BD138" s="34">
        <v>13529</v>
      </c>
      <c r="BE138" s="34">
        <v>13785</v>
      </c>
      <c r="BF138" s="34">
        <v>14041</v>
      </c>
      <c r="BG138" s="34">
        <v>14297</v>
      </c>
      <c r="BH138" s="34">
        <v>14553</v>
      </c>
      <c r="BI138" s="34">
        <v>14809</v>
      </c>
      <c r="BJ138" s="34">
        <v>15065</v>
      </c>
      <c r="BK138" s="34">
        <v>15321</v>
      </c>
      <c r="BL138" s="34">
        <v>15577</v>
      </c>
      <c r="BM138" s="34">
        <f t="shared" si="38"/>
        <v>170028</v>
      </c>
      <c r="BN138" s="34">
        <f t="shared" si="35"/>
        <v>12400</v>
      </c>
      <c r="BO138" s="34">
        <f t="shared" si="35"/>
        <v>12700</v>
      </c>
      <c r="BP138" s="34">
        <f t="shared" si="35"/>
        <v>13000</v>
      </c>
      <c r="BQ138" s="34">
        <f t="shared" si="34"/>
        <v>13400</v>
      </c>
      <c r="BR138" s="34">
        <f t="shared" si="34"/>
        <v>13700</v>
      </c>
      <c r="BS138" s="34">
        <f t="shared" si="34"/>
        <v>14000</v>
      </c>
      <c r="BT138" s="34">
        <f t="shared" si="34"/>
        <v>14300</v>
      </c>
      <c r="BU138" s="34">
        <f t="shared" si="34"/>
        <v>14700</v>
      </c>
      <c r="BV138" s="34">
        <f t="shared" si="34"/>
        <v>15000</v>
      </c>
      <c r="BW138" s="34">
        <f t="shared" si="37"/>
        <v>15300</v>
      </c>
      <c r="BX138" s="34">
        <f t="shared" si="37"/>
        <v>15600</v>
      </c>
      <c r="BY138" s="34">
        <f t="shared" si="37"/>
        <v>16000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  <c r="BA139" s="34">
        <v>8107.5</v>
      </c>
      <c r="BB139" s="34">
        <v>8208.1</v>
      </c>
      <c r="BC139" s="34">
        <v>8308.7000000000007</v>
      </c>
      <c r="BD139" s="34">
        <v>8409.2999999999993</v>
      </c>
      <c r="BE139" s="34">
        <v>8509.9</v>
      </c>
      <c r="BF139" s="34">
        <v>8610.5</v>
      </c>
      <c r="BG139" s="34">
        <v>8711.1</v>
      </c>
      <c r="BH139" s="34">
        <v>8811.7000000000007</v>
      </c>
      <c r="BI139" s="34">
        <v>8912.2999999999993</v>
      </c>
      <c r="BJ139" s="34">
        <v>9012.9</v>
      </c>
      <c r="BK139" s="34">
        <v>9113.5</v>
      </c>
      <c r="BL139" s="34">
        <v>9214.1</v>
      </c>
      <c r="BM139" s="34">
        <f t="shared" si="38"/>
        <v>103929.60000000001</v>
      </c>
      <c r="BN139" s="34">
        <f t="shared" si="35"/>
        <v>8000</v>
      </c>
      <c r="BO139" s="34">
        <f t="shared" si="35"/>
        <v>8100</v>
      </c>
      <c r="BP139" s="34">
        <f t="shared" si="35"/>
        <v>8300</v>
      </c>
      <c r="BQ139" s="34">
        <f t="shared" si="34"/>
        <v>8400</v>
      </c>
      <c r="BR139" s="34">
        <f t="shared" si="34"/>
        <v>8500</v>
      </c>
      <c r="BS139" s="34">
        <f t="shared" si="34"/>
        <v>8600</v>
      </c>
      <c r="BT139" s="34">
        <f t="shared" si="34"/>
        <v>8700</v>
      </c>
      <c r="BU139" s="34">
        <f t="shared" si="34"/>
        <v>8800</v>
      </c>
      <c r="BV139" s="34">
        <f t="shared" si="34"/>
        <v>9000</v>
      </c>
      <c r="BW139" s="34">
        <f t="shared" si="37"/>
        <v>9100</v>
      </c>
      <c r="BX139" s="34">
        <f t="shared" si="37"/>
        <v>9200</v>
      </c>
      <c r="BY139" s="34">
        <f t="shared" si="37"/>
        <v>9300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  <c r="BA140" s="34">
        <v>5719.5</v>
      </c>
      <c r="BB140" s="34">
        <v>5759.9</v>
      </c>
      <c r="BC140" s="34">
        <v>5800.3</v>
      </c>
      <c r="BD140" s="34">
        <v>5840.7</v>
      </c>
      <c r="BE140" s="34">
        <v>5881.1</v>
      </c>
      <c r="BF140" s="34">
        <v>5921.5</v>
      </c>
      <c r="BG140" s="34">
        <v>5961.9</v>
      </c>
      <c r="BH140" s="34">
        <v>6002.3</v>
      </c>
      <c r="BI140" s="34">
        <v>6042.7</v>
      </c>
      <c r="BJ140" s="34">
        <v>6083.1</v>
      </c>
      <c r="BK140" s="34">
        <v>6123.5</v>
      </c>
      <c r="BL140" s="34">
        <v>6163.9</v>
      </c>
      <c r="BM140" s="34">
        <f t="shared" si="38"/>
        <v>71300.399999999994</v>
      </c>
      <c r="BN140" s="34">
        <f t="shared" si="35"/>
        <v>5700</v>
      </c>
      <c r="BO140" s="34">
        <f t="shared" si="35"/>
        <v>5700</v>
      </c>
      <c r="BP140" s="34">
        <f t="shared" si="35"/>
        <v>5800</v>
      </c>
      <c r="BQ140" s="34">
        <f t="shared" si="34"/>
        <v>5800</v>
      </c>
      <c r="BR140" s="34">
        <f t="shared" si="34"/>
        <v>5900</v>
      </c>
      <c r="BS140" s="34">
        <f t="shared" si="34"/>
        <v>5900</v>
      </c>
      <c r="BT140" s="34">
        <f t="shared" si="34"/>
        <v>6000</v>
      </c>
      <c r="BU140" s="34">
        <f t="shared" si="34"/>
        <v>6000</v>
      </c>
      <c r="BV140" s="34">
        <f t="shared" si="34"/>
        <v>6100</v>
      </c>
      <c r="BW140" s="34">
        <f t="shared" si="37"/>
        <v>6100</v>
      </c>
      <c r="BX140" s="34">
        <f t="shared" si="37"/>
        <v>6100</v>
      </c>
      <c r="BY140" s="34">
        <f t="shared" si="37"/>
        <v>6200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  <c r="BA141" s="34">
        <v>14575.5</v>
      </c>
      <c r="BB141" s="34">
        <v>14726.1</v>
      </c>
      <c r="BC141" s="34">
        <v>14876.7</v>
      </c>
      <c r="BD141" s="34">
        <v>15027.3</v>
      </c>
      <c r="BE141" s="34">
        <v>15177.9</v>
      </c>
      <c r="BF141" s="34">
        <v>15328.5</v>
      </c>
      <c r="BG141" s="34">
        <v>15479.1</v>
      </c>
      <c r="BH141" s="34">
        <v>15629.7</v>
      </c>
      <c r="BI141" s="34">
        <v>15780.3</v>
      </c>
      <c r="BJ141" s="34">
        <v>15930.9</v>
      </c>
      <c r="BK141" s="34">
        <v>16081.5</v>
      </c>
      <c r="BL141" s="34">
        <v>16232.1</v>
      </c>
      <c r="BM141" s="34">
        <f t="shared" si="38"/>
        <v>184845.6</v>
      </c>
      <c r="BN141" s="34">
        <f t="shared" si="35"/>
        <v>14500</v>
      </c>
      <c r="BO141" s="34">
        <f t="shared" si="35"/>
        <v>14600</v>
      </c>
      <c r="BP141" s="34">
        <f t="shared" si="35"/>
        <v>14800</v>
      </c>
      <c r="BQ141" s="34">
        <f t="shared" si="34"/>
        <v>15000</v>
      </c>
      <c r="BR141" s="34">
        <f t="shared" si="34"/>
        <v>15100</v>
      </c>
      <c r="BS141" s="34">
        <f t="shared" si="34"/>
        <v>15300</v>
      </c>
      <c r="BT141" s="34">
        <f t="shared" si="34"/>
        <v>15500</v>
      </c>
      <c r="BU141" s="34">
        <f t="shared" si="34"/>
        <v>15700</v>
      </c>
      <c r="BV141" s="34">
        <f t="shared" si="34"/>
        <v>15800</v>
      </c>
      <c r="BW141" s="34">
        <f t="shared" si="37"/>
        <v>16000</v>
      </c>
      <c r="BX141" s="34">
        <f t="shared" si="37"/>
        <v>16200</v>
      </c>
      <c r="BY141" s="34">
        <f t="shared" si="37"/>
        <v>16300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  <c r="BA142" s="34">
        <v>2672</v>
      </c>
      <c r="BB142" s="34">
        <v>2619</v>
      </c>
      <c r="BC142" s="34">
        <v>2566</v>
      </c>
      <c r="BD142" s="34">
        <v>2513</v>
      </c>
      <c r="BE142" s="34">
        <v>2460</v>
      </c>
      <c r="BF142" s="34">
        <v>2407</v>
      </c>
      <c r="BG142" s="34">
        <v>2354</v>
      </c>
      <c r="BH142" s="34">
        <v>2301</v>
      </c>
      <c r="BI142" s="34">
        <v>2248</v>
      </c>
      <c r="BJ142" s="34">
        <v>2195</v>
      </c>
      <c r="BK142" s="34">
        <v>2142</v>
      </c>
      <c r="BL142" s="34">
        <v>2089</v>
      </c>
      <c r="BM142" s="34">
        <f t="shared" si="38"/>
        <v>28566</v>
      </c>
      <c r="BN142" s="34">
        <f t="shared" si="35"/>
        <v>2600</v>
      </c>
      <c r="BO142" s="34">
        <f t="shared" si="35"/>
        <v>2600</v>
      </c>
      <c r="BP142" s="34">
        <f t="shared" si="35"/>
        <v>2500</v>
      </c>
      <c r="BQ142" s="34">
        <f t="shared" si="34"/>
        <v>2500</v>
      </c>
      <c r="BR142" s="34">
        <f t="shared" si="34"/>
        <v>2400</v>
      </c>
      <c r="BS142" s="34">
        <f t="shared" si="34"/>
        <v>2400</v>
      </c>
      <c r="BT142" s="34">
        <f t="shared" si="34"/>
        <v>2400</v>
      </c>
      <c r="BU142" s="34">
        <f t="shared" si="34"/>
        <v>2300</v>
      </c>
      <c r="BV142" s="34">
        <f t="shared" si="34"/>
        <v>2300</v>
      </c>
      <c r="BW142" s="34">
        <f t="shared" si="37"/>
        <v>2200</v>
      </c>
      <c r="BX142" s="34">
        <f t="shared" si="37"/>
        <v>2200</v>
      </c>
      <c r="BY142" s="34">
        <f t="shared" si="37"/>
        <v>2200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  <c r="BA143" s="34">
        <v>-10060</v>
      </c>
      <c r="BB143" s="34">
        <v>-10274.700000000001</v>
      </c>
      <c r="BC143" s="34">
        <v>-10489.4</v>
      </c>
      <c r="BD143" s="34">
        <v>-10704.1</v>
      </c>
      <c r="BE143" s="34">
        <v>-10918.8</v>
      </c>
      <c r="BF143" s="34">
        <v>-11133.5</v>
      </c>
      <c r="BG143" s="34">
        <v>-11348.2</v>
      </c>
      <c r="BH143" s="34">
        <v>-11562.9</v>
      </c>
      <c r="BI143" s="34">
        <v>-11777.6</v>
      </c>
      <c r="BJ143" s="34">
        <v>-11992.3</v>
      </c>
      <c r="BK143" s="34">
        <v>-12207</v>
      </c>
      <c r="BL143" s="34">
        <v>-12421.7</v>
      </c>
      <c r="BM143" s="34">
        <f t="shared" si="38"/>
        <v>-134890.20000000001</v>
      </c>
      <c r="BN143" s="34">
        <f t="shared" si="35"/>
        <v>-9700</v>
      </c>
      <c r="BO143" s="34">
        <f t="shared" si="35"/>
        <v>-10000</v>
      </c>
      <c r="BP143" s="34">
        <f t="shared" si="35"/>
        <v>-10300</v>
      </c>
      <c r="BQ143" s="34">
        <f t="shared" si="34"/>
        <v>-10500</v>
      </c>
      <c r="BR143" s="34">
        <f t="shared" si="34"/>
        <v>-10800</v>
      </c>
      <c r="BS143" s="34">
        <f t="shared" si="34"/>
        <v>-11100</v>
      </c>
      <c r="BT143" s="34">
        <f t="shared" si="34"/>
        <v>-11400</v>
      </c>
      <c r="BU143" s="34">
        <f t="shared" si="34"/>
        <v>-11700</v>
      </c>
      <c r="BV143" s="34">
        <f t="shared" si="34"/>
        <v>-11900</v>
      </c>
      <c r="BW143" s="34">
        <f t="shared" si="37"/>
        <v>-12200</v>
      </c>
      <c r="BX143" s="34">
        <f t="shared" si="37"/>
        <v>-12500</v>
      </c>
      <c r="BY143" s="34">
        <f t="shared" si="37"/>
        <v>-12800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  <c r="BA144" s="34">
        <v>16282</v>
      </c>
      <c r="BB144" s="34">
        <v>16358</v>
      </c>
      <c r="BC144" s="34">
        <v>16434</v>
      </c>
      <c r="BD144" s="34">
        <v>16510</v>
      </c>
      <c r="BE144" s="34">
        <v>16586</v>
      </c>
      <c r="BF144" s="34">
        <v>16662</v>
      </c>
      <c r="BG144" s="34">
        <v>16738</v>
      </c>
      <c r="BH144" s="34">
        <v>16814</v>
      </c>
      <c r="BI144" s="34">
        <v>16890</v>
      </c>
      <c r="BJ144" s="34">
        <v>16966</v>
      </c>
      <c r="BK144" s="34">
        <v>17042</v>
      </c>
      <c r="BL144" s="34">
        <v>17118</v>
      </c>
      <c r="BM144" s="34">
        <f t="shared" si="38"/>
        <v>200400</v>
      </c>
      <c r="BN144" s="34">
        <f t="shared" si="35"/>
        <v>16300</v>
      </c>
      <c r="BO144" s="34">
        <f t="shared" si="35"/>
        <v>16300</v>
      </c>
      <c r="BP144" s="34">
        <f t="shared" si="35"/>
        <v>16400</v>
      </c>
      <c r="BQ144" s="34">
        <f t="shared" si="34"/>
        <v>16500</v>
      </c>
      <c r="BR144" s="34">
        <f t="shared" si="34"/>
        <v>16600</v>
      </c>
      <c r="BS144" s="34">
        <f t="shared" si="34"/>
        <v>16700</v>
      </c>
      <c r="BT144" s="34">
        <f t="shared" si="34"/>
        <v>16700</v>
      </c>
      <c r="BU144" s="34">
        <f t="shared" si="34"/>
        <v>16800</v>
      </c>
      <c r="BV144" s="34">
        <f t="shared" si="34"/>
        <v>16900</v>
      </c>
      <c r="BW144" s="34">
        <f t="shared" si="37"/>
        <v>17000</v>
      </c>
      <c r="BX144" s="34">
        <f t="shared" si="37"/>
        <v>17100</v>
      </c>
      <c r="BY144" s="34">
        <f t="shared" si="37"/>
        <v>17100</v>
      </c>
    </row>
    <row r="145" spans="1:77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  <c r="BA145" s="34">
        <v>7588</v>
      </c>
      <c r="BB145" s="34">
        <v>7574</v>
      </c>
      <c r="BC145" s="34">
        <v>7560</v>
      </c>
      <c r="BD145" s="34">
        <v>7546</v>
      </c>
      <c r="BE145" s="34">
        <v>7532</v>
      </c>
      <c r="BF145" s="34">
        <v>7518</v>
      </c>
      <c r="BG145" s="34">
        <v>7504</v>
      </c>
      <c r="BH145" s="34">
        <v>7490</v>
      </c>
      <c r="BI145" s="34">
        <v>7476</v>
      </c>
      <c r="BJ145" s="34">
        <v>7462</v>
      </c>
      <c r="BK145" s="34">
        <v>7448</v>
      </c>
      <c r="BL145" s="34">
        <v>7434</v>
      </c>
      <c r="BM145" s="34">
        <f t="shared" si="38"/>
        <v>90132</v>
      </c>
      <c r="BN145" s="34">
        <f t="shared" si="35"/>
        <v>7600</v>
      </c>
      <c r="BO145" s="34">
        <f t="shared" si="35"/>
        <v>7600</v>
      </c>
      <c r="BP145" s="34">
        <f t="shared" si="35"/>
        <v>7600</v>
      </c>
      <c r="BQ145" s="34">
        <f t="shared" si="34"/>
        <v>7500</v>
      </c>
      <c r="BR145" s="34">
        <f t="shared" si="34"/>
        <v>7500</v>
      </c>
      <c r="BS145" s="34">
        <f t="shared" si="34"/>
        <v>7500</v>
      </c>
      <c r="BT145" s="34">
        <f t="shared" si="34"/>
        <v>7500</v>
      </c>
      <c r="BU145" s="34">
        <f t="shared" si="34"/>
        <v>7500</v>
      </c>
      <c r="BV145" s="34">
        <f t="shared" si="34"/>
        <v>7500</v>
      </c>
      <c r="BW145" s="34">
        <f t="shared" si="37"/>
        <v>7500</v>
      </c>
      <c r="BX145" s="34">
        <f t="shared" si="37"/>
        <v>7500</v>
      </c>
      <c r="BY145" s="34">
        <f t="shared" si="37"/>
        <v>7400</v>
      </c>
    </row>
    <row r="146" spans="1:77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  <c r="BA146" s="34">
        <v>1045.5</v>
      </c>
      <c r="BB146" s="34">
        <v>992.1</v>
      </c>
      <c r="BC146" s="34">
        <v>938.7</v>
      </c>
      <c r="BD146" s="34">
        <v>885.3</v>
      </c>
      <c r="BE146" s="34">
        <v>831.9</v>
      </c>
      <c r="BF146" s="34">
        <v>778.5</v>
      </c>
      <c r="BG146" s="34">
        <v>725.1</v>
      </c>
      <c r="BH146" s="34">
        <v>671.7</v>
      </c>
      <c r="BI146" s="34">
        <v>618.29999999999995</v>
      </c>
      <c r="BJ146" s="34">
        <v>564.9</v>
      </c>
      <c r="BK146" s="34">
        <v>511.5</v>
      </c>
      <c r="BL146" s="34">
        <v>458.1</v>
      </c>
      <c r="BM146" s="34">
        <f t="shared" si="38"/>
        <v>9021.6</v>
      </c>
      <c r="BN146" s="34">
        <f t="shared" si="35"/>
        <v>900</v>
      </c>
      <c r="BO146" s="34">
        <f t="shared" si="35"/>
        <v>900</v>
      </c>
      <c r="BP146" s="34">
        <f t="shared" si="35"/>
        <v>900</v>
      </c>
      <c r="BQ146" s="34">
        <f t="shared" si="34"/>
        <v>800</v>
      </c>
      <c r="BR146" s="34">
        <f t="shared" si="34"/>
        <v>800</v>
      </c>
      <c r="BS146" s="34">
        <f t="shared" si="34"/>
        <v>800</v>
      </c>
      <c r="BT146" s="34">
        <f t="shared" si="34"/>
        <v>700</v>
      </c>
      <c r="BU146" s="34">
        <f t="shared" si="34"/>
        <v>700</v>
      </c>
      <c r="BV146" s="34">
        <f t="shared" si="34"/>
        <v>700</v>
      </c>
      <c r="BW146" s="34">
        <f t="shared" si="37"/>
        <v>700</v>
      </c>
      <c r="BX146" s="34">
        <f t="shared" si="37"/>
        <v>600</v>
      </c>
      <c r="BY146" s="34">
        <f t="shared" si="37"/>
        <v>600</v>
      </c>
    </row>
    <row r="147" spans="1:77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  <c r="BA147" s="34">
        <v>12897.5</v>
      </c>
      <c r="BB147" s="34">
        <v>12893.8</v>
      </c>
      <c r="BC147" s="34">
        <v>12890.1</v>
      </c>
      <c r="BD147" s="34">
        <v>12886.4</v>
      </c>
      <c r="BE147" s="34">
        <v>12882.7</v>
      </c>
      <c r="BF147" s="34">
        <v>12879</v>
      </c>
      <c r="BG147" s="34">
        <v>12875.3</v>
      </c>
      <c r="BH147" s="34">
        <v>12871.6</v>
      </c>
      <c r="BI147" s="34">
        <v>12867.9</v>
      </c>
      <c r="BJ147" s="34">
        <v>12864.2</v>
      </c>
      <c r="BK147" s="34">
        <v>12860.5</v>
      </c>
      <c r="BL147" s="34">
        <v>12856.8</v>
      </c>
      <c r="BM147" s="34">
        <f t="shared" si="38"/>
        <v>154525.79999999999</v>
      </c>
      <c r="BN147" s="34">
        <f t="shared" si="35"/>
        <v>12900</v>
      </c>
      <c r="BO147" s="34">
        <f t="shared" si="35"/>
        <v>12900</v>
      </c>
      <c r="BP147" s="34">
        <f t="shared" si="35"/>
        <v>12900</v>
      </c>
      <c r="BQ147" s="34">
        <f t="shared" si="34"/>
        <v>12900</v>
      </c>
      <c r="BR147" s="34">
        <f t="shared" si="34"/>
        <v>12900</v>
      </c>
      <c r="BS147" s="34">
        <f t="shared" si="34"/>
        <v>12900</v>
      </c>
      <c r="BT147" s="34">
        <f t="shared" si="34"/>
        <v>12900</v>
      </c>
      <c r="BU147" s="34">
        <f t="shared" si="34"/>
        <v>12900</v>
      </c>
      <c r="BV147" s="34">
        <f t="shared" si="34"/>
        <v>12900</v>
      </c>
      <c r="BW147" s="34">
        <f t="shared" si="37"/>
        <v>12900</v>
      </c>
      <c r="BX147" s="34">
        <f t="shared" si="37"/>
        <v>12900</v>
      </c>
      <c r="BY147" s="34">
        <f t="shared" si="37"/>
        <v>12900</v>
      </c>
    </row>
    <row r="148" spans="1:77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  <c r="BA148" s="34">
        <v>10025.5</v>
      </c>
      <c r="BB148" s="34">
        <v>9938.7999999999993</v>
      </c>
      <c r="BC148" s="34">
        <v>9852.1</v>
      </c>
      <c r="BD148" s="34">
        <v>9765.4</v>
      </c>
      <c r="BE148" s="34">
        <v>9678.7000000000007</v>
      </c>
      <c r="BF148" s="34">
        <v>9592</v>
      </c>
      <c r="BG148" s="34">
        <v>9505.2999999999993</v>
      </c>
      <c r="BH148" s="34">
        <v>9418.6</v>
      </c>
      <c r="BI148" s="34">
        <v>9331.9</v>
      </c>
      <c r="BJ148" s="34">
        <v>9245.2000000000007</v>
      </c>
      <c r="BK148" s="34">
        <v>9158.5</v>
      </c>
      <c r="BL148" s="34">
        <v>9071.7999999999993</v>
      </c>
      <c r="BM148" s="34">
        <f t="shared" si="38"/>
        <v>114583.8</v>
      </c>
      <c r="BN148" s="34">
        <f t="shared" si="35"/>
        <v>10000</v>
      </c>
      <c r="BO148" s="34">
        <f t="shared" si="35"/>
        <v>9900</v>
      </c>
      <c r="BP148" s="34">
        <f t="shared" si="35"/>
        <v>9800</v>
      </c>
      <c r="BQ148" s="34">
        <f t="shared" si="34"/>
        <v>9700</v>
      </c>
      <c r="BR148" s="34">
        <f t="shared" si="34"/>
        <v>9700</v>
      </c>
      <c r="BS148" s="34">
        <f t="shared" si="34"/>
        <v>9600</v>
      </c>
      <c r="BT148" s="34">
        <f t="shared" si="34"/>
        <v>9500</v>
      </c>
      <c r="BU148" s="34">
        <f t="shared" si="34"/>
        <v>9400</v>
      </c>
      <c r="BV148" s="34">
        <f t="shared" si="34"/>
        <v>9400</v>
      </c>
      <c r="BW148" s="34">
        <f t="shared" si="37"/>
        <v>9300</v>
      </c>
      <c r="BX148" s="34">
        <f t="shared" si="37"/>
        <v>9200</v>
      </c>
      <c r="BY148" s="34">
        <f t="shared" si="37"/>
        <v>9100</v>
      </c>
    </row>
    <row r="149" spans="1:77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  <c r="BA149" s="34">
        <v>6088.5</v>
      </c>
      <c r="BB149" s="34">
        <v>6115.9</v>
      </c>
      <c r="BC149" s="34">
        <v>6143.3</v>
      </c>
      <c r="BD149" s="34">
        <v>6170.7</v>
      </c>
      <c r="BE149" s="34">
        <v>6198.1</v>
      </c>
      <c r="BF149" s="34">
        <v>6225.5</v>
      </c>
      <c r="BG149" s="34">
        <v>6252.9</v>
      </c>
      <c r="BH149" s="34">
        <v>6280.3</v>
      </c>
      <c r="BI149" s="34">
        <v>6307.7</v>
      </c>
      <c r="BJ149" s="34">
        <v>6335.1</v>
      </c>
      <c r="BK149" s="34">
        <v>6362.5</v>
      </c>
      <c r="BL149" s="34">
        <v>6389.9</v>
      </c>
      <c r="BM149" s="34">
        <f t="shared" si="38"/>
        <v>74870.399999999994</v>
      </c>
      <c r="BN149" s="34">
        <f t="shared" si="35"/>
        <v>6100</v>
      </c>
      <c r="BO149" s="34">
        <f t="shared" si="35"/>
        <v>6100</v>
      </c>
      <c r="BP149" s="34">
        <f t="shared" si="35"/>
        <v>6100</v>
      </c>
      <c r="BQ149" s="34">
        <f t="shared" si="34"/>
        <v>6200</v>
      </c>
      <c r="BR149" s="34">
        <f t="shared" si="34"/>
        <v>6200</v>
      </c>
      <c r="BS149" s="34">
        <f t="shared" si="34"/>
        <v>6200</v>
      </c>
      <c r="BT149" s="34">
        <f t="shared" si="34"/>
        <v>6300</v>
      </c>
      <c r="BU149" s="34">
        <f t="shared" si="34"/>
        <v>6300</v>
      </c>
      <c r="BV149" s="34">
        <f t="shared" si="34"/>
        <v>6300</v>
      </c>
      <c r="BW149" s="34">
        <f t="shared" si="37"/>
        <v>6300</v>
      </c>
      <c r="BX149" s="34">
        <f t="shared" si="37"/>
        <v>6400</v>
      </c>
      <c r="BY149" s="34">
        <f t="shared" si="37"/>
        <v>6400</v>
      </c>
    </row>
    <row r="150" spans="1:77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  <c r="BA150" s="34">
        <v>-11564</v>
      </c>
      <c r="BB150" s="34">
        <v>-11755</v>
      </c>
      <c r="BC150" s="34">
        <v>-11946</v>
      </c>
      <c r="BD150" s="34">
        <v>-12137</v>
      </c>
      <c r="BE150" s="34">
        <v>-12328</v>
      </c>
      <c r="BF150" s="34">
        <v>-12519</v>
      </c>
      <c r="BG150" s="34">
        <v>-12710</v>
      </c>
      <c r="BH150" s="34">
        <v>-12901</v>
      </c>
      <c r="BI150" s="34">
        <v>-13092</v>
      </c>
      <c r="BJ150" s="34">
        <v>-13283</v>
      </c>
      <c r="BK150" s="34">
        <v>-13474</v>
      </c>
      <c r="BL150" s="34">
        <v>-13665</v>
      </c>
      <c r="BM150" s="34">
        <f t="shared" si="38"/>
        <v>-151374</v>
      </c>
      <c r="BN150" s="34">
        <f t="shared" si="35"/>
        <v>-11300</v>
      </c>
      <c r="BO150" s="34">
        <f t="shared" si="35"/>
        <v>-11600</v>
      </c>
      <c r="BP150" s="34">
        <f t="shared" si="35"/>
        <v>-11800</v>
      </c>
      <c r="BQ150" s="34">
        <f t="shared" si="34"/>
        <v>-12000</v>
      </c>
      <c r="BR150" s="34">
        <f t="shared" si="34"/>
        <v>-12300</v>
      </c>
      <c r="BS150" s="34">
        <f t="shared" si="34"/>
        <v>-12500</v>
      </c>
      <c r="BT150" s="34">
        <f t="shared" si="34"/>
        <v>-12700</v>
      </c>
      <c r="BU150" s="34">
        <f t="shared" si="34"/>
        <v>-13000</v>
      </c>
      <c r="BV150" s="34">
        <f t="shared" si="34"/>
        <v>-13200</v>
      </c>
      <c r="BW150" s="34">
        <f t="shared" si="37"/>
        <v>-13400</v>
      </c>
      <c r="BX150" s="34">
        <f t="shared" si="37"/>
        <v>-13700</v>
      </c>
      <c r="BY150" s="34">
        <f t="shared" si="37"/>
        <v>-13900</v>
      </c>
    </row>
    <row r="151" spans="1:77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  <c r="BA151" s="34">
        <v>5850</v>
      </c>
      <c r="BB151" s="34">
        <v>5763</v>
      </c>
      <c r="BC151" s="34">
        <v>5676</v>
      </c>
      <c r="BD151" s="34">
        <v>5589</v>
      </c>
      <c r="BE151" s="34">
        <v>5502</v>
      </c>
      <c r="BF151" s="34">
        <v>5415</v>
      </c>
      <c r="BG151" s="34">
        <v>5328</v>
      </c>
      <c r="BH151" s="34">
        <v>5241</v>
      </c>
      <c r="BI151" s="34">
        <v>5154</v>
      </c>
      <c r="BJ151" s="34">
        <v>5067</v>
      </c>
      <c r="BK151" s="34">
        <v>4980</v>
      </c>
      <c r="BL151" s="34">
        <v>4893</v>
      </c>
      <c r="BM151" s="34">
        <f t="shared" si="38"/>
        <v>64458</v>
      </c>
      <c r="BN151" s="34">
        <f t="shared" si="35"/>
        <v>5800</v>
      </c>
      <c r="BO151" s="34">
        <f t="shared" si="35"/>
        <v>5700</v>
      </c>
      <c r="BP151" s="34">
        <f t="shared" si="35"/>
        <v>5600</v>
      </c>
      <c r="BQ151" s="34">
        <f t="shared" si="34"/>
        <v>5600</v>
      </c>
      <c r="BR151" s="34">
        <f t="shared" si="34"/>
        <v>5500</v>
      </c>
      <c r="BS151" s="34">
        <f t="shared" si="34"/>
        <v>5400</v>
      </c>
      <c r="BT151" s="34">
        <f t="shared" si="34"/>
        <v>5300</v>
      </c>
      <c r="BU151" s="34">
        <f t="shared" si="34"/>
        <v>5300</v>
      </c>
      <c r="BV151" s="34">
        <f t="shared" si="34"/>
        <v>5200</v>
      </c>
      <c r="BW151" s="34">
        <f t="shared" si="37"/>
        <v>5100</v>
      </c>
      <c r="BX151" s="34">
        <f t="shared" si="37"/>
        <v>5000</v>
      </c>
      <c r="BY151" s="34">
        <f t="shared" si="37"/>
        <v>5000</v>
      </c>
    </row>
    <row r="152" spans="1:77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  <c r="BA152" s="34">
        <v>19785.5</v>
      </c>
      <c r="BB152" s="34">
        <v>19977.099999999999</v>
      </c>
      <c r="BC152" s="34">
        <v>20168.7</v>
      </c>
      <c r="BD152" s="34">
        <v>20360.3</v>
      </c>
      <c r="BE152" s="34">
        <v>20551.900000000001</v>
      </c>
      <c r="BF152" s="34">
        <v>20743.5</v>
      </c>
      <c r="BG152" s="34">
        <v>20935.099999999999</v>
      </c>
      <c r="BH152" s="34">
        <v>21126.7</v>
      </c>
      <c r="BI152" s="34">
        <v>21318.3</v>
      </c>
      <c r="BJ152" s="34">
        <v>21509.9</v>
      </c>
      <c r="BK152" s="34">
        <v>21701.5</v>
      </c>
      <c r="BL152" s="34">
        <v>21893.1</v>
      </c>
      <c r="BM152" s="34">
        <f t="shared" si="38"/>
        <v>250071.6</v>
      </c>
      <c r="BN152" s="34">
        <f t="shared" si="35"/>
        <v>19700</v>
      </c>
      <c r="BO152" s="34">
        <f t="shared" si="35"/>
        <v>19900</v>
      </c>
      <c r="BP152" s="34">
        <f t="shared" si="35"/>
        <v>20100</v>
      </c>
      <c r="BQ152" s="34">
        <f t="shared" si="34"/>
        <v>20300</v>
      </c>
      <c r="BR152" s="34">
        <f t="shared" si="34"/>
        <v>20500</v>
      </c>
      <c r="BS152" s="34">
        <f t="shared" si="34"/>
        <v>20700</v>
      </c>
      <c r="BT152" s="34">
        <f t="shared" si="34"/>
        <v>20900</v>
      </c>
      <c r="BU152" s="34">
        <f t="shared" si="34"/>
        <v>21200</v>
      </c>
      <c r="BV152" s="34">
        <f t="shared" si="34"/>
        <v>21400</v>
      </c>
      <c r="BW152" s="34">
        <f t="shared" si="37"/>
        <v>21600</v>
      </c>
      <c r="BX152" s="34">
        <f t="shared" si="37"/>
        <v>21800</v>
      </c>
      <c r="BY152" s="34">
        <f t="shared" si="37"/>
        <v>22000</v>
      </c>
    </row>
    <row r="153" spans="1:77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  <c r="BA153" s="34">
        <v>13739</v>
      </c>
      <c r="BB153" s="34">
        <v>13980.3</v>
      </c>
      <c r="BC153" s="34">
        <v>14221.6</v>
      </c>
      <c r="BD153" s="34">
        <v>14462.9</v>
      </c>
      <c r="BE153" s="34">
        <v>14704.2</v>
      </c>
      <c r="BF153" s="34">
        <v>14945.5</v>
      </c>
      <c r="BG153" s="34">
        <v>15186.8</v>
      </c>
      <c r="BH153" s="34">
        <v>15428.1</v>
      </c>
      <c r="BI153" s="34">
        <v>15669.4</v>
      </c>
      <c r="BJ153" s="34">
        <v>15910.7</v>
      </c>
      <c r="BK153" s="34">
        <v>16152</v>
      </c>
      <c r="BL153" s="34">
        <v>16393.3</v>
      </c>
      <c r="BM153" s="34">
        <f t="shared" si="38"/>
        <v>180793.80000000002</v>
      </c>
      <c r="BN153" s="34">
        <f t="shared" si="35"/>
        <v>13400</v>
      </c>
      <c r="BO153" s="34">
        <f t="shared" si="35"/>
        <v>13700</v>
      </c>
      <c r="BP153" s="34">
        <f t="shared" si="35"/>
        <v>14000</v>
      </c>
      <c r="BQ153" s="34">
        <f t="shared" si="34"/>
        <v>14300</v>
      </c>
      <c r="BR153" s="34">
        <f t="shared" si="34"/>
        <v>14600</v>
      </c>
      <c r="BS153" s="34">
        <f t="shared" si="34"/>
        <v>14900</v>
      </c>
      <c r="BT153" s="34">
        <f t="shared" si="34"/>
        <v>15200</v>
      </c>
      <c r="BU153" s="34">
        <f t="shared" si="34"/>
        <v>15500</v>
      </c>
      <c r="BV153" s="34">
        <f t="shared" si="34"/>
        <v>15800</v>
      </c>
      <c r="BW153" s="34">
        <f t="shared" si="37"/>
        <v>16100</v>
      </c>
      <c r="BX153" s="34">
        <f t="shared" si="37"/>
        <v>16400</v>
      </c>
      <c r="BY153" s="34">
        <f t="shared" si="37"/>
        <v>16700</v>
      </c>
    </row>
    <row r="154" spans="1:77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  <c r="BA154" s="34">
        <v>7490</v>
      </c>
      <c r="BB154" s="34">
        <v>7393.3</v>
      </c>
      <c r="BC154" s="34">
        <v>7296.6</v>
      </c>
      <c r="BD154" s="34">
        <v>7199.9</v>
      </c>
      <c r="BE154" s="34">
        <v>7103.2</v>
      </c>
      <c r="BF154" s="34">
        <v>7006.5</v>
      </c>
      <c r="BG154" s="34">
        <v>6909.8</v>
      </c>
      <c r="BH154" s="34">
        <v>6813.1</v>
      </c>
      <c r="BI154" s="34">
        <v>6716.4</v>
      </c>
      <c r="BJ154" s="34">
        <v>6619.7</v>
      </c>
      <c r="BK154" s="34">
        <v>6523</v>
      </c>
      <c r="BL154" s="34">
        <v>6426.3</v>
      </c>
      <c r="BM154" s="34">
        <f t="shared" si="38"/>
        <v>83497.8</v>
      </c>
      <c r="BN154" s="34">
        <f t="shared" si="35"/>
        <v>7400</v>
      </c>
      <c r="BO154" s="34">
        <f t="shared" si="35"/>
        <v>7300</v>
      </c>
      <c r="BP154" s="34">
        <f t="shared" si="35"/>
        <v>7200</v>
      </c>
      <c r="BQ154" s="34">
        <f t="shared" si="34"/>
        <v>7200</v>
      </c>
      <c r="BR154" s="34">
        <f t="shared" si="34"/>
        <v>7100</v>
      </c>
      <c r="BS154" s="34">
        <f t="shared" si="34"/>
        <v>7000</v>
      </c>
      <c r="BT154" s="34">
        <f t="shared" si="34"/>
        <v>6900</v>
      </c>
      <c r="BU154" s="34">
        <f t="shared" si="34"/>
        <v>6800</v>
      </c>
      <c r="BV154" s="34">
        <f t="shared" si="34"/>
        <v>6800</v>
      </c>
      <c r="BW154" s="34">
        <f t="shared" si="37"/>
        <v>6700</v>
      </c>
      <c r="BX154" s="34">
        <f t="shared" si="37"/>
        <v>6600</v>
      </c>
      <c r="BY154" s="34">
        <f t="shared" si="37"/>
        <v>6500</v>
      </c>
    </row>
    <row r="155" spans="1:77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  <c r="BA155" s="34">
        <v>4048.5</v>
      </c>
      <c r="BB155" s="34">
        <v>3879.8</v>
      </c>
      <c r="BC155" s="34">
        <v>3711.1</v>
      </c>
      <c r="BD155" s="34">
        <v>3542.4</v>
      </c>
      <c r="BE155" s="34">
        <v>3373.7</v>
      </c>
      <c r="BF155" s="34">
        <v>3205</v>
      </c>
      <c r="BG155" s="34">
        <v>3036.3</v>
      </c>
      <c r="BH155" s="34">
        <v>2867.6</v>
      </c>
      <c r="BI155" s="34">
        <v>2698.9</v>
      </c>
      <c r="BJ155" s="34">
        <v>2530.1999999999998</v>
      </c>
      <c r="BK155" s="34">
        <v>2361.5</v>
      </c>
      <c r="BL155" s="34">
        <v>2192.8000000000002</v>
      </c>
      <c r="BM155" s="34">
        <f t="shared" si="38"/>
        <v>37447.800000000003</v>
      </c>
      <c r="BN155" s="34">
        <f t="shared" si="35"/>
        <v>3700</v>
      </c>
      <c r="BO155" s="34">
        <f t="shared" si="35"/>
        <v>3600</v>
      </c>
      <c r="BP155" s="34">
        <f t="shared" si="35"/>
        <v>3500</v>
      </c>
      <c r="BQ155" s="34">
        <f t="shared" si="34"/>
        <v>3400</v>
      </c>
      <c r="BR155" s="34">
        <f t="shared" si="34"/>
        <v>3300</v>
      </c>
      <c r="BS155" s="34">
        <f t="shared" si="34"/>
        <v>3200</v>
      </c>
      <c r="BT155" s="34">
        <f t="shared" si="34"/>
        <v>3100</v>
      </c>
      <c r="BU155" s="34">
        <f t="shared" si="34"/>
        <v>3000</v>
      </c>
      <c r="BV155" s="34">
        <f t="shared" si="34"/>
        <v>2900</v>
      </c>
      <c r="BW155" s="34">
        <f t="shared" si="37"/>
        <v>2800</v>
      </c>
      <c r="BX155" s="34">
        <f t="shared" si="37"/>
        <v>2700</v>
      </c>
      <c r="BY155" s="34">
        <f t="shared" si="37"/>
        <v>2600</v>
      </c>
    </row>
    <row r="156" spans="1:77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  <c r="BA156" s="34">
        <v>14468.5</v>
      </c>
      <c r="BB156" s="34">
        <v>14529.9</v>
      </c>
      <c r="BC156" s="34">
        <v>14591.3</v>
      </c>
      <c r="BD156" s="34">
        <v>14652.7</v>
      </c>
      <c r="BE156" s="34">
        <v>14714.1</v>
      </c>
      <c r="BF156" s="34">
        <v>14775.5</v>
      </c>
      <c r="BG156" s="34">
        <v>14836.9</v>
      </c>
      <c r="BH156" s="34">
        <v>14898.3</v>
      </c>
      <c r="BI156" s="34">
        <v>14959.7</v>
      </c>
      <c r="BJ156" s="34">
        <v>15021.1</v>
      </c>
      <c r="BK156" s="34">
        <v>15082.5</v>
      </c>
      <c r="BL156" s="34">
        <v>15143.9</v>
      </c>
      <c r="BM156" s="34">
        <f t="shared" si="38"/>
        <v>177674.4</v>
      </c>
      <c r="BN156" s="34">
        <f t="shared" si="35"/>
        <v>14500</v>
      </c>
      <c r="BO156" s="34">
        <f t="shared" si="35"/>
        <v>14500</v>
      </c>
      <c r="BP156" s="34">
        <f t="shared" si="35"/>
        <v>14600</v>
      </c>
      <c r="BQ156" s="34">
        <f t="shared" si="34"/>
        <v>14600</v>
      </c>
      <c r="BR156" s="34">
        <f t="shared" si="34"/>
        <v>14700</v>
      </c>
      <c r="BS156" s="34">
        <f t="shared" si="34"/>
        <v>14800</v>
      </c>
      <c r="BT156" s="34">
        <f t="shared" si="34"/>
        <v>14800</v>
      </c>
      <c r="BU156" s="34">
        <f t="shared" si="34"/>
        <v>14900</v>
      </c>
      <c r="BV156" s="34">
        <f t="shared" si="34"/>
        <v>15000</v>
      </c>
      <c r="BW156" s="34">
        <f t="shared" si="37"/>
        <v>15000</v>
      </c>
      <c r="BX156" s="34">
        <f t="shared" si="37"/>
        <v>15100</v>
      </c>
      <c r="BY156" s="34">
        <f t="shared" si="37"/>
        <v>15200</v>
      </c>
    </row>
    <row r="157" spans="1:77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  <c r="BA157" s="34">
        <v>16492.5</v>
      </c>
      <c r="BB157" s="34">
        <v>16729.099999999999</v>
      </c>
      <c r="BC157" s="34">
        <v>16965.7</v>
      </c>
      <c r="BD157" s="34">
        <v>17202.3</v>
      </c>
      <c r="BE157" s="34">
        <v>17438.900000000001</v>
      </c>
      <c r="BF157" s="34">
        <v>17675.5</v>
      </c>
      <c r="BG157" s="34">
        <v>17912.099999999999</v>
      </c>
      <c r="BH157" s="34">
        <v>18148.7</v>
      </c>
      <c r="BI157" s="34">
        <v>18385.3</v>
      </c>
      <c r="BJ157" s="34">
        <v>18621.900000000001</v>
      </c>
      <c r="BK157" s="34">
        <v>18858.5</v>
      </c>
      <c r="BL157" s="34">
        <v>19095.099999999999</v>
      </c>
      <c r="BM157" s="34">
        <f t="shared" si="38"/>
        <v>213525.6</v>
      </c>
      <c r="BN157" s="34">
        <f t="shared" si="35"/>
        <v>16200</v>
      </c>
      <c r="BO157" s="34">
        <f t="shared" si="35"/>
        <v>16500</v>
      </c>
      <c r="BP157" s="34">
        <f t="shared" si="35"/>
        <v>16800</v>
      </c>
      <c r="BQ157" s="34">
        <f t="shared" si="34"/>
        <v>17100</v>
      </c>
      <c r="BR157" s="34">
        <f t="shared" si="34"/>
        <v>17400</v>
      </c>
      <c r="BS157" s="34">
        <f t="shared" si="34"/>
        <v>17700</v>
      </c>
      <c r="BT157" s="34">
        <f t="shared" si="34"/>
        <v>17900</v>
      </c>
      <c r="BU157" s="34">
        <f t="shared" si="34"/>
        <v>18200</v>
      </c>
      <c r="BV157" s="34">
        <f t="shared" si="34"/>
        <v>18500</v>
      </c>
      <c r="BW157" s="34">
        <f t="shared" si="37"/>
        <v>18800</v>
      </c>
      <c r="BX157" s="34">
        <f t="shared" si="37"/>
        <v>19100</v>
      </c>
      <c r="BY157" s="34">
        <f t="shared" si="37"/>
        <v>19300</v>
      </c>
    </row>
    <row r="158" spans="1:77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  <c r="BA158" s="34">
        <v>516</v>
      </c>
      <c r="BB158" s="34">
        <v>401.3</v>
      </c>
      <c r="BC158" s="34">
        <v>286.60000000000002</v>
      </c>
      <c r="BD158" s="34">
        <v>171.9</v>
      </c>
      <c r="BE158" s="34">
        <v>57.199999999999903</v>
      </c>
      <c r="BF158" s="34">
        <v>-57.5</v>
      </c>
      <c r="BG158" s="34">
        <v>-172.2</v>
      </c>
      <c r="BH158" s="34">
        <v>-286.89999999999998</v>
      </c>
      <c r="BI158" s="34">
        <v>-401.6</v>
      </c>
      <c r="BJ158" s="34">
        <v>-516.29999999999995</v>
      </c>
      <c r="BK158" s="34">
        <v>-631</v>
      </c>
      <c r="BL158" s="34">
        <v>-745.7</v>
      </c>
      <c r="BM158" s="34">
        <f t="shared" si="38"/>
        <v>-1378.2</v>
      </c>
      <c r="BN158" s="34">
        <f t="shared" si="35"/>
        <v>-200</v>
      </c>
      <c r="BO158" s="34">
        <f t="shared" si="35"/>
        <v>-200</v>
      </c>
      <c r="BP158" s="34">
        <f t="shared" si="35"/>
        <v>-200</v>
      </c>
      <c r="BQ158" s="34">
        <f t="shared" si="34"/>
        <v>-100</v>
      </c>
      <c r="BR158" s="34">
        <f t="shared" si="34"/>
        <v>-100</v>
      </c>
      <c r="BS158" s="34">
        <f t="shared" si="34"/>
        <v>-100</v>
      </c>
      <c r="BT158" s="34">
        <f t="shared" si="34"/>
        <v>-100</v>
      </c>
      <c r="BU158" s="34">
        <f t="shared" si="34"/>
        <v>-100</v>
      </c>
      <c r="BV158" s="34">
        <f t="shared" si="34"/>
        <v>-100</v>
      </c>
      <c r="BW158" s="34">
        <f t="shared" si="37"/>
        <v>-100</v>
      </c>
      <c r="BX158" s="34">
        <f t="shared" si="37"/>
        <v>-100</v>
      </c>
      <c r="BY158" s="34">
        <f t="shared" si="37"/>
        <v>-100</v>
      </c>
    </row>
    <row r="159" spans="1:77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  <c r="BA159" s="34">
        <v>12299</v>
      </c>
      <c r="BB159" s="34">
        <v>12319</v>
      </c>
      <c r="BC159" s="34">
        <v>12339</v>
      </c>
      <c r="BD159" s="34">
        <v>12359</v>
      </c>
      <c r="BE159" s="34">
        <v>12379</v>
      </c>
      <c r="BF159" s="34">
        <v>12399</v>
      </c>
      <c r="BG159" s="34">
        <v>12419</v>
      </c>
      <c r="BH159" s="34">
        <v>12439</v>
      </c>
      <c r="BI159" s="34">
        <v>12459</v>
      </c>
      <c r="BJ159" s="34">
        <v>12479</v>
      </c>
      <c r="BK159" s="34">
        <v>12499</v>
      </c>
      <c r="BL159" s="34">
        <v>12519</v>
      </c>
      <c r="BM159" s="34">
        <f t="shared" si="38"/>
        <v>148908</v>
      </c>
      <c r="BN159" s="34">
        <f t="shared" si="35"/>
        <v>12300</v>
      </c>
      <c r="BO159" s="34">
        <f t="shared" si="35"/>
        <v>12300</v>
      </c>
      <c r="BP159" s="34">
        <f t="shared" si="35"/>
        <v>12300</v>
      </c>
      <c r="BQ159" s="34">
        <f t="shared" si="34"/>
        <v>12400</v>
      </c>
      <c r="BR159" s="34">
        <f t="shared" si="34"/>
        <v>12400</v>
      </c>
      <c r="BS159" s="34">
        <f t="shared" si="34"/>
        <v>12400</v>
      </c>
      <c r="BT159" s="34">
        <f t="shared" si="34"/>
        <v>12400</v>
      </c>
      <c r="BU159" s="34">
        <f t="shared" si="34"/>
        <v>12400</v>
      </c>
      <c r="BV159" s="34">
        <f t="shared" si="34"/>
        <v>12500</v>
      </c>
      <c r="BW159" s="34">
        <f t="shared" si="37"/>
        <v>12500</v>
      </c>
      <c r="BX159" s="34">
        <f t="shared" si="37"/>
        <v>12500</v>
      </c>
      <c r="BY159" s="34">
        <f t="shared" si="37"/>
        <v>12500</v>
      </c>
    </row>
    <row r="160" spans="1:77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  <c r="BA160" s="34">
        <v>-5385</v>
      </c>
      <c r="BB160" s="34">
        <v>-5629</v>
      </c>
      <c r="BC160" s="34">
        <v>-5873</v>
      </c>
      <c r="BD160" s="34">
        <v>-6117</v>
      </c>
      <c r="BE160" s="34">
        <v>-6361</v>
      </c>
      <c r="BF160" s="34">
        <v>-6605</v>
      </c>
      <c r="BG160" s="34">
        <v>-6849</v>
      </c>
      <c r="BH160" s="34">
        <v>-7093</v>
      </c>
      <c r="BI160" s="34">
        <v>-7337</v>
      </c>
      <c r="BJ160" s="34">
        <v>-7581</v>
      </c>
      <c r="BK160" s="34">
        <v>-7825</v>
      </c>
      <c r="BL160" s="34">
        <v>-8069</v>
      </c>
      <c r="BM160" s="34">
        <f t="shared" si="38"/>
        <v>-80724</v>
      </c>
      <c r="BN160" s="34">
        <f t="shared" si="35"/>
        <v>-4400</v>
      </c>
      <c r="BO160" s="34">
        <f t="shared" si="35"/>
        <v>-4800</v>
      </c>
      <c r="BP160" s="34">
        <f t="shared" si="35"/>
        <v>-5200</v>
      </c>
      <c r="BQ160" s="34">
        <f t="shared" si="34"/>
        <v>-5600</v>
      </c>
      <c r="BR160" s="34">
        <f t="shared" si="34"/>
        <v>-6100</v>
      </c>
      <c r="BS160" s="34">
        <f t="shared" si="34"/>
        <v>-6500</v>
      </c>
      <c r="BT160" s="34">
        <f t="shared" si="34"/>
        <v>-6900</v>
      </c>
      <c r="BU160" s="34">
        <f t="shared" si="34"/>
        <v>-7400</v>
      </c>
      <c r="BV160" s="34">
        <f t="shared" si="34"/>
        <v>-7800</v>
      </c>
      <c r="BW160" s="34">
        <f t="shared" si="37"/>
        <v>-8200</v>
      </c>
      <c r="BX160" s="34">
        <f t="shared" si="37"/>
        <v>-8700</v>
      </c>
      <c r="BY160" s="34">
        <f t="shared" si="37"/>
        <v>-9100</v>
      </c>
    </row>
    <row r="161" spans="1:77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  <c r="BA161" s="34">
        <v>9259.5</v>
      </c>
      <c r="BB161" s="34">
        <v>9249.9</v>
      </c>
      <c r="BC161" s="34">
        <v>9240.2999999999993</v>
      </c>
      <c r="BD161" s="34">
        <v>9230.7000000000007</v>
      </c>
      <c r="BE161" s="34">
        <v>9221.1</v>
      </c>
      <c r="BF161" s="34">
        <v>9211.5</v>
      </c>
      <c r="BG161" s="34">
        <v>9201.9</v>
      </c>
      <c r="BH161" s="34">
        <v>9192.2999999999993</v>
      </c>
      <c r="BI161" s="34">
        <v>9182.7000000000007</v>
      </c>
      <c r="BJ161" s="34">
        <v>9173.1</v>
      </c>
      <c r="BK161" s="34">
        <v>9163.5</v>
      </c>
      <c r="BL161" s="34">
        <v>9153.9</v>
      </c>
      <c r="BM161" s="34">
        <f t="shared" si="38"/>
        <v>110480.4</v>
      </c>
      <c r="BN161" s="34">
        <f t="shared" si="35"/>
        <v>9300</v>
      </c>
      <c r="BO161" s="34">
        <f t="shared" si="35"/>
        <v>9200</v>
      </c>
      <c r="BP161" s="34">
        <f t="shared" si="35"/>
        <v>9200</v>
      </c>
      <c r="BQ161" s="34">
        <f t="shared" si="34"/>
        <v>9200</v>
      </c>
      <c r="BR161" s="34">
        <f t="shared" si="34"/>
        <v>9200</v>
      </c>
      <c r="BS161" s="34">
        <f t="shared" si="34"/>
        <v>9200</v>
      </c>
      <c r="BT161" s="34">
        <f t="shared" si="34"/>
        <v>9200</v>
      </c>
      <c r="BU161" s="34">
        <f t="shared" si="34"/>
        <v>9200</v>
      </c>
      <c r="BV161" s="34">
        <f t="shared" si="34"/>
        <v>9200</v>
      </c>
      <c r="BW161" s="34">
        <f t="shared" si="37"/>
        <v>9200</v>
      </c>
      <c r="BX161" s="34">
        <f t="shared" si="37"/>
        <v>9200</v>
      </c>
      <c r="BY161" s="34">
        <f t="shared" si="37"/>
        <v>9200</v>
      </c>
    </row>
    <row r="162" spans="1:77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  <c r="BA162" s="34">
        <v>6558.5</v>
      </c>
      <c r="BB162" s="34">
        <v>6520.9</v>
      </c>
      <c r="BC162" s="34">
        <v>6483.3</v>
      </c>
      <c r="BD162" s="34">
        <v>6445.7</v>
      </c>
      <c r="BE162" s="34">
        <v>6408.1</v>
      </c>
      <c r="BF162" s="34">
        <v>6370.5</v>
      </c>
      <c r="BG162" s="34">
        <v>6332.9</v>
      </c>
      <c r="BH162" s="34">
        <v>6295.3</v>
      </c>
      <c r="BI162" s="34">
        <v>6257.7</v>
      </c>
      <c r="BJ162" s="34">
        <v>6220.1</v>
      </c>
      <c r="BK162" s="34">
        <v>6182.5</v>
      </c>
      <c r="BL162" s="34">
        <v>6144.9</v>
      </c>
      <c r="BM162" s="34">
        <f t="shared" si="38"/>
        <v>76220.399999999994</v>
      </c>
      <c r="BN162" s="34">
        <f t="shared" si="35"/>
        <v>6500</v>
      </c>
      <c r="BO162" s="34">
        <f t="shared" si="35"/>
        <v>6500</v>
      </c>
      <c r="BP162" s="34">
        <f t="shared" si="35"/>
        <v>6500</v>
      </c>
      <c r="BQ162" s="34">
        <f t="shared" si="34"/>
        <v>6400</v>
      </c>
      <c r="BR162" s="34">
        <f t="shared" si="34"/>
        <v>6400</v>
      </c>
      <c r="BS162" s="34">
        <f t="shared" si="34"/>
        <v>6400</v>
      </c>
      <c r="BT162" s="34">
        <f t="shared" si="34"/>
        <v>6300</v>
      </c>
      <c r="BU162" s="34">
        <f t="shared" si="34"/>
        <v>6300</v>
      </c>
      <c r="BV162" s="34">
        <f t="shared" si="34"/>
        <v>6300</v>
      </c>
      <c r="BW162" s="34">
        <f t="shared" si="37"/>
        <v>6200</v>
      </c>
      <c r="BX162" s="34">
        <f t="shared" si="37"/>
        <v>6200</v>
      </c>
      <c r="BY162" s="34">
        <f t="shared" si="37"/>
        <v>6200</v>
      </c>
    </row>
    <row r="163" spans="1:77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  <c r="BA163" s="34">
        <v>8530.5</v>
      </c>
      <c r="BB163" s="34">
        <v>8662.2000000000007</v>
      </c>
      <c r="BC163" s="34">
        <v>8793.9</v>
      </c>
      <c r="BD163" s="34">
        <v>8925.6</v>
      </c>
      <c r="BE163" s="34">
        <v>9057.2999999999993</v>
      </c>
      <c r="BF163" s="34">
        <v>9189</v>
      </c>
      <c r="BG163" s="34">
        <v>9320.7000000000007</v>
      </c>
      <c r="BH163" s="34">
        <v>9452.4</v>
      </c>
      <c r="BI163" s="34">
        <v>9584.1</v>
      </c>
      <c r="BJ163" s="34">
        <v>9715.7999999999993</v>
      </c>
      <c r="BK163" s="34">
        <v>9847.5</v>
      </c>
      <c r="BL163" s="34">
        <v>9979.2000000000007</v>
      </c>
      <c r="BM163" s="34">
        <f t="shared" si="38"/>
        <v>111058.2</v>
      </c>
      <c r="BN163" s="34">
        <f t="shared" si="35"/>
        <v>8400</v>
      </c>
      <c r="BO163" s="34">
        <f t="shared" si="35"/>
        <v>8500</v>
      </c>
      <c r="BP163" s="34">
        <f t="shared" si="35"/>
        <v>8700</v>
      </c>
      <c r="BQ163" s="34">
        <f t="shared" si="34"/>
        <v>8900</v>
      </c>
      <c r="BR163" s="34">
        <f t="shared" si="34"/>
        <v>9000</v>
      </c>
      <c r="BS163" s="34">
        <f t="shared" si="34"/>
        <v>9200</v>
      </c>
      <c r="BT163" s="34">
        <f t="shared" si="34"/>
        <v>9300</v>
      </c>
      <c r="BU163" s="34">
        <f t="shared" si="34"/>
        <v>9500</v>
      </c>
      <c r="BV163" s="34">
        <f t="shared" si="34"/>
        <v>9700</v>
      </c>
      <c r="BW163" s="34">
        <f t="shared" si="37"/>
        <v>9800</v>
      </c>
      <c r="BX163" s="34">
        <f t="shared" si="37"/>
        <v>10000</v>
      </c>
      <c r="BY163" s="34">
        <f t="shared" si="37"/>
        <v>10100</v>
      </c>
    </row>
    <row r="164" spans="1:77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  <c r="BA164" s="34">
        <v>-489.5</v>
      </c>
      <c r="BB164" s="34">
        <v>-520.9</v>
      </c>
      <c r="BC164" s="34">
        <v>-552.29999999999995</v>
      </c>
      <c r="BD164" s="34">
        <v>-583.70000000000005</v>
      </c>
      <c r="BE164" s="34">
        <v>-615.1</v>
      </c>
      <c r="BF164" s="34">
        <v>-646.5</v>
      </c>
      <c r="BG164" s="34">
        <v>-677.9</v>
      </c>
      <c r="BH164" s="34">
        <v>-709.3</v>
      </c>
      <c r="BI164" s="34">
        <v>-740.7</v>
      </c>
      <c r="BJ164" s="34">
        <v>-772.1</v>
      </c>
      <c r="BK164" s="34">
        <v>-803.5</v>
      </c>
      <c r="BL164" s="34">
        <v>-834.9</v>
      </c>
      <c r="BM164" s="34">
        <f t="shared" si="38"/>
        <v>-7946.4</v>
      </c>
      <c r="BN164" s="34">
        <f t="shared" si="35"/>
        <v>-300</v>
      </c>
      <c r="BO164" s="34">
        <f t="shared" si="35"/>
        <v>-300</v>
      </c>
      <c r="BP164" s="34">
        <f t="shared" si="35"/>
        <v>-400</v>
      </c>
      <c r="BQ164" s="34">
        <f t="shared" si="34"/>
        <v>-500</v>
      </c>
      <c r="BR164" s="34">
        <f t="shared" si="34"/>
        <v>-600</v>
      </c>
      <c r="BS164" s="34">
        <f t="shared" si="34"/>
        <v>-600</v>
      </c>
      <c r="BT164" s="34">
        <f t="shared" si="34"/>
        <v>-700</v>
      </c>
      <c r="BU164" s="34">
        <f t="shared" si="34"/>
        <v>-800</v>
      </c>
      <c r="BV164" s="34">
        <f t="shared" si="34"/>
        <v>-800</v>
      </c>
      <c r="BW164" s="34">
        <f t="shared" si="37"/>
        <v>-900</v>
      </c>
      <c r="BX164" s="34">
        <f t="shared" si="37"/>
        <v>-1000</v>
      </c>
      <c r="BY164" s="34">
        <f t="shared" si="37"/>
        <v>-1100</v>
      </c>
    </row>
    <row r="165" spans="1:77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  <c r="BA165" s="34">
        <v>-529</v>
      </c>
      <c r="BB165" s="34">
        <v>-618.29999999999995</v>
      </c>
      <c r="BC165" s="34">
        <v>-707.6</v>
      </c>
      <c r="BD165" s="34">
        <v>-796.9</v>
      </c>
      <c r="BE165" s="34">
        <v>-886.2</v>
      </c>
      <c r="BF165" s="34">
        <v>-975.5</v>
      </c>
      <c r="BG165" s="34">
        <v>-1064.8</v>
      </c>
      <c r="BH165" s="34">
        <v>-1154.0999999999999</v>
      </c>
      <c r="BI165" s="34">
        <v>-1243.4000000000001</v>
      </c>
      <c r="BJ165" s="34">
        <v>-1332.7</v>
      </c>
      <c r="BK165" s="34">
        <v>-1422</v>
      </c>
      <c r="BL165" s="34">
        <v>-1511.3</v>
      </c>
      <c r="BM165" s="34">
        <f t="shared" si="38"/>
        <v>-12241.8</v>
      </c>
      <c r="BN165" s="34">
        <f t="shared" si="35"/>
        <v>-10700</v>
      </c>
      <c r="BO165" s="34">
        <f t="shared" si="35"/>
        <v>-9000</v>
      </c>
      <c r="BP165" s="34">
        <f t="shared" si="35"/>
        <v>-7200</v>
      </c>
      <c r="BQ165" s="34">
        <f t="shared" si="34"/>
        <v>-5400</v>
      </c>
      <c r="BR165" s="34">
        <f t="shared" si="34"/>
        <v>-3700</v>
      </c>
      <c r="BS165" s="34">
        <f t="shared" si="34"/>
        <v>-1900</v>
      </c>
      <c r="BT165" s="34">
        <f t="shared" ref="BT165:BY221" si="39">ROUND($BM165/SUM($AO165:$AZ165)*AU165,-2)</f>
        <v>-100</v>
      </c>
      <c r="BU165" s="34">
        <f t="shared" si="39"/>
        <v>1600</v>
      </c>
      <c r="BV165" s="34">
        <f t="shared" si="39"/>
        <v>3400</v>
      </c>
      <c r="BW165" s="34">
        <f t="shared" si="37"/>
        <v>5200</v>
      </c>
      <c r="BX165" s="34">
        <f t="shared" si="37"/>
        <v>6900</v>
      </c>
      <c r="BY165" s="34">
        <f t="shared" si="37"/>
        <v>8700</v>
      </c>
    </row>
    <row r="166" spans="1:77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  <c r="BA166" s="34">
        <v>-4742</v>
      </c>
      <c r="BB166" s="34">
        <v>-4872</v>
      </c>
      <c r="BC166" s="34">
        <v>-5002</v>
      </c>
      <c r="BD166" s="34">
        <v>-5132</v>
      </c>
      <c r="BE166" s="34">
        <v>-5262</v>
      </c>
      <c r="BF166" s="34">
        <v>-5392</v>
      </c>
      <c r="BG166" s="34">
        <v>-5522</v>
      </c>
      <c r="BH166" s="34">
        <v>-5652</v>
      </c>
      <c r="BI166" s="34">
        <v>-5782</v>
      </c>
      <c r="BJ166" s="34">
        <v>-5912</v>
      </c>
      <c r="BK166" s="34">
        <v>-6042</v>
      </c>
      <c r="BL166" s="34">
        <v>-6172</v>
      </c>
      <c r="BM166" s="34">
        <f t="shared" si="38"/>
        <v>-65484</v>
      </c>
      <c r="BN166" s="34">
        <f t="shared" si="35"/>
        <v>-4500</v>
      </c>
      <c r="BO166" s="34">
        <f t="shared" si="35"/>
        <v>-4600</v>
      </c>
      <c r="BP166" s="34">
        <f t="shared" si="35"/>
        <v>-4800</v>
      </c>
      <c r="BQ166" s="34">
        <f t="shared" si="35"/>
        <v>-5000</v>
      </c>
      <c r="BR166" s="34">
        <f t="shared" si="35"/>
        <v>-5200</v>
      </c>
      <c r="BS166" s="34">
        <f t="shared" si="35"/>
        <v>-5400</v>
      </c>
      <c r="BT166" s="34">
        <f t="shared" si="39"/>
        <v>-5500</v>
      </c>
      <c r="BU166" s="34">
        <f t="shared" si="39"/>
        <v>-5700</v>
      </c>
      <c r="BV166" s="34">
        <f t="shared" si="39"/>
        <v>-5900</v>
      </c>
      <c r="BW166" s="34">
        <f t="shared" si="37"/>
        <v>-6100</v>
      </c>
      <c r="BX166" s="34">
        <f t="shared" si="37"/>
        <v>-6300</v>
      </c>
      <c r="BY166" s="34">
        <f t="shared" si="37"/>
        <v>-6500</v>
      </c>
    </row>
    <row r="167" spans="1:77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  <c r="BA167" s="34">
        <v>5976</v>
      </c>
      <c r="BB167" s="34">
        <v>5986</v>
      </c>
      <c r="BC167" s="34">
        <v>5996</v>
      </c>
      <c r="BD167" s="34">
        <v>6006</v>
      </c>
      <c r="BE167" s="34">
        <v>6016</v>
      </c>
      <c r="BF167" s="34">
        <v>6026</v>
      </c>
      <c r="BG167" s="34">
        <v>6036</v>
      </c>
      <c r="BH167" s="34">
        <v>6046</v>
      </c>
      <c r="BI167" s="34">
        <v>6056</v>
      </c>
      <c r="BJ167" s="34">
        <v>6066</v>
      </c>
      <c r="BK167" s="34">
        <v>6076</v>
      </c>
      <c r="BL167" s="34">
        <v>6086</v>
      </c>
      <c r="BM167" s="34">
        <f t="shared" si="38"/>
        <v>72372</v>
      </c>
      <c r="BN167" s="34">
        <f t="shared" si="35"/>
        <v>6000</v>
      </c>
      <c r="BO167" s="34">
        <f t="shared" si="35"/>
        <v>6000</v>
      </c>
      <c r="BP167" s="34">
        <f t="shared" si="35"/>
        <v>6000</v>
      </c>
      <c r="BQ167" s="34">
        <f t="shared" si="35"/>
        <v>6000</v>
      </c>
      <c r="BR167" s="34">
        <f t="shared" si="35"/>
        <v>6000</v>
      </c>
      <c r="BS167" s="34">
        <f t="shared" si="35"/>
        <v>6000</v>
      </c>
      <c r="BT167" s="34">
        <f t="shared" si="39"/>
        <v>6000</v>
      </c>
      <c r="BU167" s="34">
        <f t="shared" si="39"/>
        <v>6000</v>
      </c>
      <c r="BV167" s="34">
        <f t="shared" si="39"/>
        <v>6100</v>
      </c>
      <c r="BW167" s="34">
        <f t="shared" si="37"/>
        <v>6100</v>
      </c>
      <c r="BX167" s="34">
        <f t="shared" si="37"/>
        <v>6100</v>
      </c>
      <c r="BY167" s="34">
        <f t="shared" si="37"/>
        <v>6100</v>
      </c>
    </row>
    <row r="168" spans="1:77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  <c r="BA168" s="34">
        <v>8681</v>
      </c>
      <c r="BB168" s="34">
        <v>8728</v>
      </c>
      <c r="BC168" s="34">
        <v>8775</v>
      </c>
      <c r="BD168" s="34">
        <v>8822</v>
      </c>
      <c r="BE168" s="34">
        <v>8869</v>
      </c>
      <c r="BF168" s="34">
        <v>8916</v>
      </c>
      <c r="BG168" s="34">
        <v>8963</v>
      </c>
      <c r="BH168" s="34">
        <v>9010</v>
      </c>
      <c r="BI168" s="34">
        <v>9057</v>
      </c>
      <c r="BJ168" s="34">
        <v>9104</v>
      </c>
      <c r="BK168" s="34">
        <v>9151</v>
      </c>
      <c r="BL168" s="34">
        <v>9198</v>
      </c>
      <c r="BM168" s="34">
        <f t="shared" si="38"/>
        <v>107274</v>
      </c>
      <c r="BN168" s="34">
        <f t="shared" si="35"/>
        <v>8700</v>
      </c>
      <c r="BO168" s="34">
        <f t="shared" si="35"/>
        <v>8700</v>
      </c>
      <c r="BP168" s="34">
        <f t="shared" si="35"/>
        <v>8800</v>
      </c>
      <c r="BQ168" s="34">
        <f t="shared" si="35"/>
        <v>8800</v>
      </c>
      <c r="BR168" s="34">
        <f t="shared" si="35"/>
        <v>8900</v>
      </c>
      <c r="BS168" s="34">
        <f t="shared" si="35"/>
        <v>8900</v>
      </c>
      <c r="BT168" s="34">
        <f t="shared" si="39"/>
        <v>9000</v>
      </c>
      <c r="BU168" s="34">
        <f t="shared" si="39"/>
        <v>9000</v>
      </c>
      <c r="BV168" s="34">
        <f t="shared" si="39"/>
        <v>9100</v>
      </c>
      <c r="BW168" s="34">
        <f t="shared" si="37"/>
        <v>9100</v>
      </c>
      <c r="BX168" s="34">
        <f t="shared" si="37"/>
        <v>9200</v>
      </c>
      <c r="BY168" s="34">
        <f t="shared" si="37"/>
        <v>9200</v>
      </c>
    </row>
    <row r="169" spans="1:77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  <c r="BA169" s="34">
        <v>12013</v>
      </c>
      <c r="BB169" s="34">
        <v>12136.7</v>
      </c>
      <c r="BC169" s="34">
        <v>12260.4</v>
      </c>
      <c r="BD169" s="34">
        <v>12384.1</v>
      </c>
      <c r="BE169" s="34">
        <v>12507.8</v>
      </c>
      <c r="BF169" s="34">
        <v>12631.5</v>
      </c>
      <c r="BG169" s="34">
        <v>12755.2</v>
      </c>
      <c r="BH169" s="34">
        <v>12878.9</v>
      </c>
      <c r="BI169" s="34">
        <v>13002.6</v>
      </c>
      <c r="BJ169" s="34">
        <v>13126.3</v>
      </c>
      <c r="BK169" s="34">
        <v>13250</v>
      </c>
      <c r="BL169" s="34">
        <v>13373.7</v>
      </c>
      <c r="BM169" s="34">
        <f t="shared" si="38"/>
        <v>152320.20000000001</v>
      </c>
      <c r="BN169" s="34">
        <f t="shared" si="35"/>
        <v>11900</v>
      </c>
      <c r="BO169" s="34">
        <f t="shared" si="35"/>
        <v>12100</v>
      </c>
      <c r="BP169" s="34">
        <f t="shared" si="35"/>
        <v>12200</v>
      </c>
      <c r="BQ169" s="34">
        <f t="shared" si="35"/>
        <v>12300</v>
      </c>
      <c r="BR169" s="34">
        <f t="shared" si="35"/>
        <v>12500</v>
      </c>
      <c r="BS169" s="34">
        <f t="shared" si="35"/>
        <v>12600</v>
      </c>
      <c r="BT169" s="34">
        <f t="shared" si="39"/>
        <v>12800</v>
      </c>
      <c r="BU169" s="34">
        <f t="shared" si="39"/>
        <v>12900</v>
      </c>
      <c r="BV169" s="34">
        <f t="shared" si="39"/>
        <v>13000</v>
      </c>
      <c r="BW169" s="34">
        <f t="shared" si="37"/>
        <v>13200</v>
      </c>
      <c r="BX169" s="34">
        <f t="shared" si="37"/>
        <v>13300</v>
      </c>
      <c r="BY169" s="34">
        <f t="shared" si="37"/>
        <v>13500</v>
      </c>
    </row>
    <row r="170" spans="1:77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  <c r="BA170" s="34">
        <v>6838</v>
      </c>
      <c r="BB170" s="34">
        <v>6734.7</v>
      </c>
      <c r="BC170" s="34">
        <v>6631.4</v>
      </c>
      <c r="BD170" s="34">
        <v>6528.1</v>
      </c>
      <c r="BE170" s="34">
        <v>6424.8</v>
      </c>
      <c r="BF170" s="34">
        <v>6321.5</v>
      </c>
      <c r="BG170" s="34">
        <v>6218.2</v>
      </c>
      <c r="BH170" s="34">
        <v>6114.9</v>
      </c>
      <c r="BI170" s="34">
        <v>6011.6</v>
      </c>
      <c r="BJ170" s="34">
        <v>5908.3</v>
      </c>
      <c r="BK170" s="34">
        <v>5805</v>
      </c>
      <c r="BL170" s="34">
        <v>5701.7</v>
      </c>
      <c r="BM170" s="34">
        <f t="shared" si="38"/>
        <v>75238.2</v>
      </c>
      <c r="BN170" s="34">
        <f t="shared" si="35"/>
        <v>6700</v>
      </c>
      <c r="BO170" s="34">
        <f t="shared" si="35"/>
        <v>6700</v>
      </c>
      <c r="BP170" s="34">
        <f t="shared" si="35"/>
        <v>6600</v>
      </c>
      <c r="BQ170" s="34">
        <f t="shared" si="35"/>
        <v>6500</v>
      </c>
      <c r="BR170" s="34">
        <f t="shared" si="35"/>
        <v>6400</v>
      </c>
      <c r="BS170" s="34">
        <f t="shared" si="35"/>
        <v>6300</v>
      </c>
      <c r="BT170" s="34">
        <f t="shared" si="39"/>
        <v>6200</v>
      </c>
      <c r="BU170" s="34">
        <f t="shared" si="39"/>
        <v>6100</v>
      </c>
      <c r="BV170" s="34">
        <f t="shared" si="39"/>
        <v>6100</v>
      </c>
      <c r="BW170" s="34">
        <f t="shared" si="37"/>
        <v>6000</v>
      </c>
      <c r="BX170" s="34">
        <f t="shared" si="37"/>
        <v>5900</v>
      </c>
      <c r="BY170" s="34">
        <f t="shared" si="37"/>
        <v>5800</v>
      </c>
    </row>
    <row r="171" spans="1:77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  <c r="BA171" s="34">
        <v>7053.5</v>
      </c>
      <c r="BB171" s="34">
        <v>7013.9</v>
      </c>
      <c r="BC171" s="34">
        <v>6974.3</v>
      </c>
      <c r="BD171" s="34">
        <v>6934.7</v>
      </c>
      <c r="BE171" s="34">
        <v>6895.1</v>
      </c>
      <c r="BF171" s="34">
        <v>6855.5</v>
      </c>
      <c r="BG171" s="34">
        <v>6815.9</v>
      </c>
      <c r="BH171" s="34">
        <v>6776.3</v>
      </c>
      <c r="BI171" s="34">
        <v>6736.7</v>
      </c>
      <c r="BJ171" s="34">
        <v>6697.1</v>
      </c>
      <c r="BK171" s="34">
        <v>6657.5</v>
      </c>
      <c r="BL171" s="34">
        <v>6617.9</v>
      </c>
      <c r="BM171" s="34">
        <f t="shared" si="38"/>
        <v>82028.399999999994</v>
      </c>
      <c r="BN171" s="34">
        <f t="shared" si="35"/>
        <v>7000</v>
      </c>
      <c r="BO171" s="34">
        <f t="shared" si="35"/>
        <v>7000</v>
      </c>
      <c r="BP171" s="34">
        <f t="shared" si="35"/>
        <v>7000</v>
      </c>
      <c r="BQ171" s="34">
        <f t="shared" si="35"/>
        <v>6900</v>
      </c>
      <c r="BR171" s="34">
        <f t="shared" si="35"/>
        <v>6900</v>
      </c>
      <c r="BS171" s="34">
        <f t="shared" si="35"/>
        <v>6900</v>
      </c>
      <c r="BT171" s="34">
        <f t="shared" si="39"/>
        <v>6800</v>
      </c>
      <c r="BU171" s="34">
        <f t="shared" si="39"/>
        <v>6800</v>
      </c>
      <c r="BV171" s="34">
        <f t="shared" si="39"/>
        <v>6700</v>
      </c>
      <c r="BW171" s="34">
        <f t="shared" si="37"/>
        <v>6700</v>
      </c>
      <c r="BX171" s="34">
        <f t="shared" si="37"/>
        <v>6700</v>
      </c>
      <c r="BY171" s="34">
        <f t="shared" si="37"/>
        <v>6600</v>
      </c>
    </row>
    <row r="172" spans="1:77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  <c r="BA172" s="34">
        <v>-2044.5</v>
      </c>
      <c r="BB172" s="34">
        <v>-2194.1</v>
      </c>
      <c r="BC172" s="34">
        <v>-2343.6999999999998</v>
      </c>
      <c r="BD172" s="34">
        <v>-2493.3000000000002</v>
      </c>
      <c r="BE172" s="34">
        <v>-2642.9</v>
      </c>
      <c r="BF172" s="34">
        <v>-2792.5</v>
      </c>
      <c r="BG172" s="34">
        <v>-2942.1</v>
      </c>
      <c r="BH172" s="34">
        <v>-3091.7</v>
      </c>
      <c r="BI172" s="34">
        <v>-3241.3</v>
      </c>
      <c r="BJ172" s="34">
        <v>-3390.9</v>
      </c>
      <c r="BK172" s="34">
        <v>-3540.5</v>
      </c>
      <c r="BL172" s="34">
        <v>-3690.1</v>
      </c>
      <c r="BM172" s="34">
        <f t="shared" si="38"/>
        <v>-34407.599999999999</v>
      </c>
      <c r="BN172" s="34">
        <f t="shared" si="35"/>
        <v>-700</v>
      </c>
      <c r="BO172" s="34">
        <f t="shared" si="35"/>
        <v>-1100</v>
      </c>
      <c r="BP172" s="34">
        <f t="shared" si="35"/>
        <v>-1500</v>
      </c>
      <c r="BQ172" s="34">
        <f t="shared" si="35"/>
        <v>-1900</v>
      </c>
      <c r="BR172" s="34">
        <f t="shared" si="35"/>
        <v>-2300</v>
      </c>
      <c r="BS172" s="34">
        <f t="shared" si="35"/>
        <v>-2700</v>
      </c>
      <c r="BT172" s="34">
        <f t="shared" si="39"/>
        <v>-3100</v>
      </c>
      <c r="BU172" s="34">
        <f t="shared" si="39"/>
        <v>-3500</v>
      </c>
      <c r="BV172" s="34">
        <f t="shared" si="39"/>
        <v>-3900</v>
      </c>
      <c r="BW172" s="34">
        <f t="shared" si="37"/>
        <v>-4300</v>
      </c>
      <c r="BX172" s="34">
        <f t="shared" si="37"/>
        <v>-4700</v>
      </c>
      <c r="BY172" s="34">
        <f t="shared" si="37"/>
        <v>-5100</v>
      </c>
    </row>
    <row r="173" spans="1:77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  <c r="BA173" s="34">
        <v>5228</v>
      </c>
      <c r="BB173" s="34">
        <v>5272</v>
      </c>
      <c r="BC173" s="34">
        <v>5316</v>
      </c>
      <c r="BD173" s="34">
        <v>5360</v>
      </c>
      <c r="BE173" s="34">
        <v>5404</v>
      </c>
      <c r="BF173" s="34">
        <v>5448</v>
      </c>
      <c r="BG173" s="34">
        <v>5492</v>
      </c>
      <c r="BH173" s="34">
        <v>5536</v>
      </c>
      <c r="BI173" s="34">
        <v>5580</v>
      </c>
      <c r="BJ173" s="34">
        <v>5624</v>
      </c>
      <c r="BK173" s="34">
        <v>5668</v>
      </c>
      <c r="BL173" s="34">
        <v>5712</v>
      </c>
      <c r="BM173" s="34">
        <f t="shared" si="38"/>
        <v>65640</v>
      </c>
      <c r="BN173" s="34">
        <f t="shared" si="35"/>
        <v>5200</v>
      </c>
      <c r="BO173" s="34">
        <f t="shared" si="35"/>
        <v>5300</v>
      </c>
      <c r="BP173" s="34">
        <f t="shared" si="35"/>
        <v>5300</v>
      </c>
      <c r="BQ173" s="34">
        <f t="shared" si="35"/>
        <v>5300</v>
      </c>
      <c r="BR173" s="34">
        <f t="shared" si="35"/>
        <v>5400</v>
      </c>
      <c r="BS173" s="34">
        <f t="shared" si="35"/>
        <v>5400</v>
      </c>
      <c r="BT173" s="34">
        <f t="shared" si="39"/>
        <v>5500</v>
      </c>
      <c r="BU173" s="34">
        <f t="shared" si="39"/>
        <v>5500</v>
      </c>
      <c r="BV173" s="34">
        <f t="shared" si="39"/>
        <v>5600</v>
      </c>
      <c r="BW173" s="34">
        <f t="shared" si="37"/>
        <v>5600</v>
      </c>
      <c r="BX173" s="34">
        <f t="shared" si="37"/>
        <v>5700</v>
      </c>
      <c r="BY173" s="34">
        <f t="shared" si="37"/>
        <v>5700</v>
      </c>
    </row>
    <row r="174" spans="1:77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  <c r="BA174" s="34">
        <v>14981.5</v>
      </c>
      <c r="BB174" s="34">
        <v>15071.1</v>
      </c>
      <c r="BC174" s="34">
        <v>15160.7</v>
      </c>
      <c r="BD174" s="34">
        <v>15250.3</v>
      </c>
      <c r="BE174" s="34">
        <v>15339.9</v>
      </c>
      <c r="BF174" s="34">
        <v>15429.5</v>
      </c>
      <c r="BG174" s="34">
        <v>15519.1</v>
      </c>
      <c r="BH174" s="34">
        <v>15608.7</v>
      </c>
      <c r="BI174" s="34">
        <v>15698.3</v>
      </c>
      <c r="BJ174" s="34">
        <v>15787.9</v>
      </c>
      <c r="BK174" s="34">
        <v>15877.5</v>
      </c>
      <c r="BL174" s="34">
        <v>15967.1</v>
      </c>
      <c r="BM174" s="34">
        <f t="shared" si="38"/>
        <v>185691.6</v>
      </c>
      <c r="BN174" s="34">
        <f t="shared" si="35"/>
        <v>14900</v>
      </c>
      <c r="BO174" s="34">
        <f t="shared" si="35"/>
        <v>15000</v>
      </c>
      <c r="BP174" s="34">
        <f t="shared" si="35"/>
        <v>15100</v>
      </c>
      <c r="BQ174" s="34">
        <f t="shared" si="35"/>
        <v>15200</v>
      </c>
      <c r="BR174" s="34">
        <f t="shared" si="35"/>
        <v>15300</v>
      </c>
      <c r="BS174" s="34">
        <f t="shared" si="35"/>
        <v>15400</v>
      </c>
      <c r="BT174" s="34">
        <f t="shared" si="39"/>
        <v>15500</v>
      </c>
      <c r="BU174" s="34">
        <f t="shared" si="39"/>
        <v>15600</v>
      </c>
      <c r="BV174" s="34">
        <f t="shared" si="39"/>
        <v>15700</v>
      </c>
      <c r="BW174" s="34">
        <f t="shared" si="37"/>
        <v>15800</v>
      </c>
      <c r="BX174" s="34">
        <f t="shared" si="37"/>
        <v>15900</v>
      </c>
      <c r="BY174" s="34">
        <f t="shared" si="37"/>
        <v>16000</v>
      </c>
    </row>
    <row r="175" spans="1:77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  <c r="BA175" s="34">
        <v>16613.5</v>
      </c>
      <c r="BB175" s="34">
        <v>16821.900000000001</v>
      </c>
      <c r="BC175" s="34">
        <v>17030.3</v>
      </c>
      <c r="BD175" s="34">
        <v>17238.7</v>
      </c>
      <c r="BE175" s="34">
        <v>17447.099999999999</v>
      </c>
      <c r="BF175" s="34">
        <v>17655.5</v>
      </c>
      <c r="BG175" s="34">
        <v>17863.900000000001</v>
      </c>
      <c r="BH175" s="34">
        <v>18072.3</v>
      </c>
      <c r="BI175" s="34">
        <v>18280.7</v>
      </c>
      <c r="BJ175" s="34">
        <v>18489.099999999999</v>
      </c>
      <c r="BK175" s="34">
        <v>18697.5</v>
      </c>
      <c r="BL175" s="34">
        <v>18905.900000000001</v>
      </c>
      <c r="BM175" s="34">
        <f t="shared" si="38"/>
        <v>213116.4</v>
      </c>
      <c r="BN175" s="34">
        <f t="shared" si="35"/>
        <v>16400</v>
      </c>
      <c r="BO175" s="34">
        <f t="shared" si="35"/>
        <v>16700</v>
      </c>
      <c r="BP175" s="34">
        <f t="shared" si="35"/>
        <v>16900</v>
      </c>
      <c r="BQ175" s="34">
        <f t="shared" si="35"/>
        <v>17200</v>
      </c>
      <c r="BR175" s="34">
        <f t="shared" si="35"/>
        <v>17400</v>
      </c>
      <c r="BS175" s="34">
        <f t="shared" si="35"/>
        <v>17600</v>
      </c>
      <c r="BT175" s="34">
        <f t="shared" si="39"/>
        <v>17900</v>
      </c>
      <c r="BU175" s="34">
        <f t="shared" si="39"/>
        <v>18100</v>
      </c>
      <c r="BV175" s="34">
        <f t="shared" si="39"/>
        <v>18400</v>
      </c>
      <c r="BW175" s="34">
        <f t="shared" si="37"/>
        <v>18600</v>
      </c>
      <c r="BX175" s="34">
        <f t="shared" si="37"/>
        <v>18900</v>
      </c>
      <c r="BY175" s="34">
        <f t="shared" si="37"/>
        <v>19100</v>
      </c>
    </row>
    <row r="176" spans="1:77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  <c r="BA176" s="34">
        <v>20597</v>
      </c>
      <c r="BB176" s="34">
        <v>20950</v>
      </c>
      <c r="BC176" s="34">
        <v>21303</v>
      </c>
      <c r="BD176" s="34">
        <v>21656</v>
      </c>
      <c r="BE176" s="34">
        <v>22009</v>
      </c>
      <c r="BF176" s="34">
        <v>22362</v>
      </c>
      <c r="BG176" s="34">
        <v>22715</v>
      </c>
      <c r="BH176" s="34">
        <v>23068</v>
      </c>
      <c r="BI176" s="34">
        <v>23421</v>
      </c>
      <c r="BJ176" s="34">
        <v>23774</v>
      </c>
      <c r="BK176" s="34">
        <v>24127</v>
      </c>
      <c r="BL176" s="34">
        <v>24480</v>
      </c>
      <c r="BM176" s="34">
        <f t="shared" si="38"/>
        <v>270462</v>
      </c>
      <c r="BN176" s="34">
        <f t="shared" si="35"/>
        <v>20100</v>
      </c>
      <c r="BO176" s="34">
        <f t="shared" si="35"/>
        <v>20600</v>
      </c>
      <c r="BP176" s="34">
        <f t="shared" si="35"/>
        <v>21000</v>
      </c>
      <c r="BQ176" s="34">
        <f t="shared" si="35"/>
        <v>21500</v>
      </c>
      <c r="BR176" s="34">
        <f t="shared" si="35"/>
        <v>21900</v>
      </c>
      <c r="BS176" s="34">
        <f t="shared" si="35"/>
        <v>22300</v>
      </c>
      <c r="BT176" s="34">
        <f t="shared" si="39"/>
        <v>22800</v>
      </c>
      <c r="BU176" s="34">
        <f t="shared" si="39"/>
        <v>23200</v>
      </c>
      <c r="BV176" s="34">
        <f t="shared" si="39"/>
        <v>23600</v>
      </c>
      <c r="BW176" s="34">
        <f t="shared" si="37"/>
        <v>24100</v>
      </c>
      <c r="BX176" s="34">
        <f t="shared" si="37"/>
        <v>24500</v>
      </c>
      <c r="BY176" s="34">
        <f t="shared" si="37"/>
        <v>24900</v>
      </c>
    </row>
    <row r="177" spans="1:77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  <c r="BA177" s="34">
        <v>13585</v>
      </c>
      <c r="BB177" s="34">
        <v>13662.7</v>
      </c>
      <c r="BC177" s="34">
        <v>13740.4</v>
      </c>
      <c r="BD177" s="34">
        <v>13818.1</v>
      </c>
      <c r="BE177" s="34">
        <v>13895.8</v>
      </c>
      <c r="BF177" s="34">
        <v>13973.5</v>
      </c>
      <c r="BG177" s="34">
        <v>14051.2</v>
      </c>
      <c r="BH177" s="34">
        <v>14128.9</v>
      </c>
      <c r="BI177" s="34">
        <v>14206.6</v>
      </c>
      <c r="BJ177" s="34">
        <v>14284.3</v>
      </c>
      <c r="BK177" s="34">
        <v>14362</v>
      </c>
      <c r="BL177" s="34">
        <v>14439.7</v>
      </c>
      <c r="BM177" s="34">
        <f t="shared" si="38"/>
        <v>168148.2</v>
      </c>
      <c r="BN177" s="34">
        <f t="shared" si="35"/>
        <v>13600</v>
      </c>
      <c r="BO177" s="34">
        <f t="shared" si="35"/>
        <v>13600</v>
      </c>
      <c r="BP177" s="34">
        <f t="shared" si="35"/>
        <v>13700</v>
      </c>
      <c r="BQ177" s="34">
        <f t="shared" si="35"/>
        <v>13800</v>
      </c>
      <c r="BR177" s="34">
        <f t="shared" si="35"/>
        <v>13900</v>
      </c>
      <c r="BS177" s="34">
        <f t="shared" si="35"/>
        <v>14000</v>
      </c>
      <c r="BT177" s="34">
        <f t="shared" si="39"/>
        <v>14100</v>
      </c>
      <c r="BU177" s="34">
        <f t="shared" si="39"/>
        <v>14100</v>
      </c>
      <c r="BV177" s="34">
        <f t="shared" si="39"/>
        <v>14200</v>
      </c>
      <c r="BW177" s="34">
        <f t="shared" si="37"/>
        <v>14300</v>
      </c>
      <c r="BX177" s="34">
        <f t="shared" si="37"/>
        <v>14400</v>
      </c>
      <c r="BY177" s="34">
        <f t="shared" si="37"/>
        <v>14500</v>
      </c>
    </row>
    <row r="178" spans="1:77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  <c r="BA178" s="34">
        <v>2333</v>
      </c>
      <c r="BB178" s="34">
        <v>2317</v>
      </c>
      <c r="BC178" s="34">
        <v>2301</v>
      </c>
      <c r="BD178" s="34">
        <v>2285</v>
      </c>
      <c r="BE178" s="34">
        <v>2269</v>
      </c>
      <c r="BF178" s="34">
        <v>2253</v>
      </c>
      <c r="BG178" s="34">
        <v>2237</v>
      </c>
      <c r="BH178" s="34">
        <v>2221</v>
      </c>
      <c r="BI178" s="34">
        <v>2205</v>
      </c>
      <c r="BJ178" s="34">
        <v>2189</v>
      </c>
      <c r="BK178" s="34">
        <v>2173</v>
      </c>
      <c r="BL178" s="34">
        <v>2157</v>
      </c>
      <c r="BM178" s="34">
        <f t="shared" si="38"/>
        <v>26940</v>
      </c>
      <c r="BN178" s="34">
        <f t="shared" si="35"/>
        <v>2300</v>
      </c>
      <c r="BO178" s="34">
        <f t="shared" si="35"/>
        <v>2300</v>
      </c>
      <c r="BP178" s="34">
        <f t="shared" si="35"/>
        <v>2300</v>
      </c>
      <c r="BQ178" s="34">
        <f t="shared" si="35"/>
        <v>2300</v>
      </c>
      <c r="BR178" s="34">
        <f t="shared" si="35"/>
        <v>2300</v>
      </c>
      <c r="BS178" s="34">
        <f t="shared" si="35"/>
        <v>2300</v>
      </c>
      <c r="BT178" s="34">
        <f t="shared" si="39"/>
        <v>2200</v>
      </c>
      <c r="BU178" s="34">
        <f t="shared" si="39"/>
        <v>2200</v>
      </c>
      <c r="BV178" s="34">
        <f t="shared" si="39"/>
        <v>2200</v>
      </c>
      <c r="BW178" s="34">
        <f t="shared" si="37"/>
        <v>2200</v>
      </c>
      <c r="BX178" s="34">
        <f t="shared" si="37"/>
        <v>2200</v>
      </c>
      <c r="BY178" s="34">
        <f t="shared" si="37"/>
        <v>2200</v>
      </c>
    </row>
    <row r="179" spans="1:77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  <c r="BA179" s="34">
        <v>5059.5</v>
      </c>
      <c r="BB179" s="34">
        <v>4975.8999999999996</v>
      </c>
      <c r="BC179" s="34">
        <v>4892.3</v>
      </c>
      <c r="BD179" s="34">
        <v>4808.7</v>
      </c>
      <c r="BE179" s="34">
        <v>4725.1000000000004</v>
      </c>
      <c r="BF179" s="34">
        <v>4641.5</v>
      </c>
      <c r="BG179" s="34">
        <v>4557.8999999999996</v>
      </c>
      <c r="BH179" s="34">
        <v>4474.3</v>
      </c>
      <c r="BI179" s="34">
        <v>4390.7</v>
      </c>
      <c r="BJ179" s="34">
        <v>4307.1000000000004</v>
      </c>
      <c r="BK179" s="34">
        <v>4223.5</v>
      </c>
      <c r="BL179" s="34">
        <v>4139.8999999999996</v>
      </c>
      <c r="BM179" s="34">
        <f t="shared" si="38"/>
        <v>55196.4</v>
      </c>
      <c r="BN179" s="34">
        <f t="shared" si="35"/>
        <v>5000</v>
      </c>
      <c r="BO179" s="34">
        <f t="shared" si="35"/>
        <v>4900</v>
      </c>
      <c r="BP179" s="34">
        <f t="shared" si="35"/>
        <v>4800</v>
      </c>
      <c r="BQ179" s="34">
        <f t="shared" si="35"/>
        <v>4800</v>
      </c>
      <c r="BR179" s="34">
        <f t="shared" si="35"/>
        <v>4700</v>
      </c>
      <c r="BS179" s="34">
        <f t="shared" si="35"/>
        <v>4600</v>
      </c>
      <c r="BT179" s="34">
        <f t="shared" si="39"/>
        <v>4600</v>
      </c>
      <c r="BU179" s="34">
        <f t="shared" si="39"/>
        <v>4500</v>
      </c>
      <c r="BV179" s="34">
        <f t="shared" si="39"/>
        <v>4400</v>
      </c>
      <c r="BW179" s="34">
        <f t="shared" si="37"/>
        <v>4400</v>
      </c>
      <c r="BX179" s="34">
        <f t="shared" si="37"/>
        <v>4300</v>
      </c>
      <c r="BY179" s="34">
        <f t="shared" si="37"/>
        <v>4200</v>
      </c>
    </row>
    <row r="180" spans="1:77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  <c r="BA180" s="34">
        <v>-753.5</v>
      </c>
      <c r="BB180" s="34">
        <v>-843.2</v>
      </c>
      <c r="BC180" s="34">
        <v>-932.9</v>
      </c>
      <c r="BD180" s="34">
        <v>-1022.6</v>
      </c>
      <c r="BE180" s="34">
        <v>-1112.3</v>
      </c>
      <c r="BF180" s="34">
        <v>-1202</v>
      </c>
      <c r="BG180" s="34">
        <v>-1291.7</v>
      </c>
      <c r="BH180" s="34">
        <v>-1381.4</v>
      </c>
      <c r="BI180" s="34">
        <v>-1471.1</v>
      </c>
      <c r="BJ180" s="34">
        <v>-1560.8</v>
      </c>
      <c r="BK180" s="34">
        <v>-1650.5</v>
      </c>
      <c r="BL180" s="34">
        <v>-1740.2</v>
      </c>
      <c r="BM180" s="34">
        <f t="shared" si="38"/>
        <v>-14962.2</v>
      </c>
      <c r="BN180" s="34">
        <f t="shared" si="35"/>
        <v>2400</v>
      </c>
      <c r="BO180" s="34">
        <f t="shared" si="35"/>
        <v>1700</v>
      </c>
      <c r="BP180" s="34">
        <f t="shared" si="35"/>
        <v>1100</v>
      </c>
      <c r="BQ180" s="34">
        <f t="shared" si="35"/>
        <v>400</v>
      </c>
      <c r="BR180" s="34">
        <f t="shared" si="35"/>
        <v>-300</v>
      </c>
      <c r="BS180" s="34">
        <f t="shared" si="35"/>
        <v>-900</v>
      </c>
      <c r="BT180" s="34">
        <f t="shared" si="39"/>
        <v>-1600</v>
      </c>
      <c r="BU180" s="34">
        <f t="shared" si="39"/>
        <v>-2200</v>
      </c>
      <c r="BV180" s="34">
        <f t="shared" si="39"/>
        <v>-2900</v>
      </c>
      <c r="BW180" s="34">
        <f t="shared" si="37"/>
        <v>-3600</v>
      </c>
      <c r="BX180" s="34">
        <f t="shared" si="37"/>
        <v>-4200</v>
      </c>
      <c r="BY180" s="34">
        <f t="shared" si="37"/>
        <v>-4900</v>
      </c>
    </row>
    <row r="181" spans="1:77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  <c r="BA181" s="34">
        <v>9502</v>
      </c>
      <c r="BB181" s="34">
        <v>9612.7000000000007</v>
      </c>
      <c r="BC181" s="34">
        <v>9723.4</v>
      </c>
      <c r="BD181" s="34">
        <v>9834.1</v>
      </c>
      <c r="BE181" s="34">
        <v>9944.7999999999993</v>
      </c>
      <c r="BF181" s="34">
        <v>10055.5</v>
      </c>
      <c r="BG181" s="34">
        <v>10166.200000000001</v>
      </c>
      <c r="BH181" s="34">
        <v>10276.9</v>
      </c>
      <c r="BI181" s="34">
        <v>10387.6</v>
      </c>
      <c r="BJ181" s="34">
        <v>10498.3</v>
      </c>
      <c r="BK181" s="34">
        <v>10609</v>
      </c>
      <c r="BL181" s="34">
        <v>10719.7</v>
      </c>
      <c r="BM181" s="34">
        <f t="shared" si="38"/>
        <v>121330.2</v>
      </c>
      <c r="BN181" s="34">
        <f t="shared" ref="BN181:BV222" si="40">ROUND($BM181/SUM($AO181:$AZ181)*AO181,-2)</f>
        <v>9400</v>
      </c>
      <c r="BO181" s="34">
        <f t="shared" si="40"/>
        <v>9500</v>
      </c>
      <c r="BP181" s="34">
        <f t="shared" si="40"/>
        <v>9700</v>
      </c>
      <c r="BQ181" s="34">
        <f t="shared" si="40"/>
        <v>9800</v>
      </c>
      <c r="BR181" s="34">
        <f t="shared" si="40"/>
        <v>9900</v>
      </c>
      <c r="BS181" s="34">
        <f t="shared" si="40"/>
        <v>10000</v>
      </c>
      <c r="BT181" s="34">
        <f t="shared" si="39"/>
        <v>10200</v>
      </c>
      <c r="BU181" s="34">
        <f t="shared" si="39"/>
        <v>10300</v>
      </c>
      <c r="BV181" s="34">
        <f t="shared" si="39"/>
        <v>10400</v>
      </c>
      <c r="BW181" s="34">
        <f t="shared" si="37"/>
        <v>10600</v>
      </c>
      <c r="BX181" s="34">
        <f t="shared" si="37"/>
        <v>10700</v>
      </c>
      <c r="BY181" s="34">
        <f t="shared" si="37"/>
        <v>10800</v>
      </c>
    </row>
    <row r="182" spans="1:77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  <c r="BA182" s="34">
        <v>1942</v>
      </c>
      <c r="BB182" s="34">
        <v>1811</v>
      </c>
      <c r="BC182" s="34">
        <v>1680</v>
      </c>
      <c r="BD182" s="34">
        <v>1549</v>
      </c>
      <c r="BE182" s="34">
        <v>1418</v>
      </c>
      <c r="BF182" s="34">
        <v>1287</v>
      </c>
      <c r="BG182" s="34">
        <v>1156</v>
      </c>
      <c r="BH182" s="34">
        <v>1025</v>
      </c>
      <c r="BI182" s="34">
        <v>894</v>
      </c>
      <c r="BJ182" s="34">
        <v>763</v>
      </c>
      <c r="BK182" s="34">
        <v>632</v>
      </c>
      <c r="BL182" s="34">
        <v>501</v>
      </c>
      <c r="BM182" s="34">
        <f t="shared" si="38"/>
        <v>14658</v>
      </c>
      <c r="BN182" s="34">
        <f t="shared" si="40"/>
        <v>1500</v>
      </c>
      <c r="BO182" s="34">
        <f t="shared" si="40"/>
        <v>1500</v>
      </c>
      <c r="BP182" s="34">
        <f t="shared" si="40"/>
        <v>1400</v>
      </c>
      <c r="BQ182" s="34">
        <f t="shared" si="40"/>
        <v>1400</v>
      </c>
      <c r="BR182" s="34">
        <f t="shared" si="40"/>
        <v>1300</v>
      </c>
      <c r="BS182" s="34">
        <f t="shared" si="40"/>
        <v>1300</v>
      </c>
      <c r="BT182" s="34">
        <f t="shared" si="39"/>
        <v>1200</v>
      </c>
      <c r="BU182" s="34">
        <f t="shared" si="39"/>
        <v>1100</v>
      </c>
      <c r="BV182" s="34">
        <f t="shared" si="39"/>
        <v>1100</v>
      </c>
      <c r="BW182" s="34">
        <f t="shared" si="37"/>
        <v>1000</v>
      </c>
      <c r="BX182" s="34">
        <f t="shared" si="37"/>
        <v>1000</v>
      </c>
      <c r="BY182" s="34">
        <f t="shared" si="37"/>
        <v>900</v>
      </c>
    </row>
    <row r="183" spans="1:77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  <c r="BA183" s="34">
        <v>14670</v>
      </c>
      <c r="BB183" s="34">
        <v>14651</v>
      </c>
      <c r="BC183" s="34">
        <v>14632</v>
      </c>
      <c r="BD183" s="34">
        <v>14613</v>
      </c>
      <c r="BE183" s="34">
        <v>14594</v>
      </c>
      <c r="BF183" s="34">
        <v>14575</v>
      </c>
      <c r="BG183" s="34">
        <v>14556</v>
      </c>
      <c r="BH183" s="34">
        <v>14537</v>
      </c>
      <c r="BI183" s="34">
        <v>14518</v>
      </c>
      <c r="BJ183" s="34">
        <v>14499</v>
      </c>
      <c r="BK183" s="34">
        <v>14480</v>
      </c>
      <c r="BL183" s="34">
        <v>14461</v>
      </c>
      <c r="BM183" s="34">
        <f t="shared" si="38"/>
        <v>174786</v>
      </c>
      <c r="BN183" s="34">
        <f t="shared" si="40"/>
        <v>14700</v>
      </c>
      <c r="BO183" s="34">
        <f t="shared" si="40"/>
        <v>14600</v>
      </c>
      <c r="BP183" s="34">
        <f t="shared" si="40"/>
        <v>14600</v>
      </c>
      <c r="BQ183" s="34">
        <f t="shared" si="40"/>
        <v>14600</v>
      </c>
      <c r="BR183" s="34">
        <f t="shared" si="40"/>
        <v>14600</v>
      </c>
      <c r="BS183" s="34">
        <f t="shared" si="40"/>
        <v>14600</v>
      </c>
      <c r="BT183" s="34">
        <f t="shared" si="39"/>
        <v>14600</v>
      </c>
      <c r="BU183" s="34">
        <f t="shared" si="39"/>
        <v>14500</v>
      </c>
      <c r="BV183" s="34">
        <f t="shared" si="39"/>
        <v>14500</v>
      </c>
      <c r="BW183" s="34">
        <f t="shared" si="37"/>
        <v>14500</v>
      </c>
      <c r="BX183" s="34">
        <f t="shared" si="37"/>
        <v>14500</v>
      </c>
      <c r="BY183" s="34">
        <f t="shared" si="37"/>
        <v>14500</v>
      </c>
    </row>
    <row r="184" spans="1:77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  <c r="BA184" s="34">
        <v>-5549</v>
      </c>
      <c r="BB184" s="34">
        <v>-5706.7</v>
      </c>
      <c r="BC184" s="34">
        <v>-5864.4</v>
      </c>
      <c r="BD184" s="34">
        <v>-6022.1</v>
      </c>
      <c r="BE184" s="34">
        <v>-6179.8</v>
      </c>
      <c r="BF184" s="34">
        <v>-6337.5</v>
      </c>
      <c r="BG184" s="34">
        <v>-6495.2</v>
      </c>
      <c r="BH184" s="34">
        <v>-6652.9</v>
      </c>
      <c r="BI184" s="34">
        <v>-6810.6</v>
      </c>
      <c r="BJ184" s="34">
        <v>-6968.3</v>
      </c>
      <c r="BK184" s="34">
        <v>-7126</v>
      </c>
      <c r="BL184" s="34">
        <v>-7283.7</v>
      </c>
      <c r="BM184" s="34">
        <f t="shared" si="38"/>
        <v>-76996.2</v>
      </c>
      <c r="BN184" s="34">
        <f t="shared" si="40"/>
        <v>-5200</v>
      </c>
      <c r="BO184" s="34">
        <f t="shared" si="40"/>
        <v>-5400</v>
      </c>
      <c r="BP184" s="34">
        <f t="shared" si="40"/>
        <v>-5600</v>
      </c>
      <c r="BQ184" s="34">
        <f t="shared" si="40"/>
        <v>-5900</v>
      </c>
      <c r="BR184" s="34">
        <f t="shared" si="40"/>
        <v>-6100</v>
      </c>
      <c r="BS184" s="34">
        <f t="shared" si="40"/>
        <v>-6300</v>
      </c>
      <c r="BT184" s="34">
        <f t="shared" si="39"/>
        <v>-6500</v>
      </c>
      <c r="BU184" s="34">
        <f t="shared" si="39"/>
        <v>-6800</v>
      </c>
      <c r="BV184" s="34">
        <f t="shared" si="39"/>
        <v>-7000</v>
      </c>
      <c r="BW184" s="34">
        <f t="shared" si="37"/>
        <v>-7200</v>
      </c>
      <c r="BX184" s="34">
        <f t="shared" si="37"/>
        <v>-7400</v>
      </c>
      <c r="BY184" s="34">
        <f t="shared" si="37"/>
        <v>-7600</v>
      </c>
    </row>
    <row r="185" spans="1:77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  <c r="BA185" s="34">
        <v>3694.5</v>
      </c>
      <c r="BB185" s="34">
        <v>3629.2</v>
      </c>
      <c r="BC185" s="34">
        <v>3563.9</v>
      </c>
      <c r="BD185" s="34">
        <v>3498.6</v>
      </c>
      <c r="BE185" s="34">
        <v>3433.3</v>
      </c>
      <c r="BF185" s="34">
        <v>3368</v>
      </c>
      <c r="BG185" s="34">
        <v>3302.7</v>
      </c>
      <c r="BH185" s="34">
        <v>3237.4</v>
      </c>
      <c r="BI185" s="34">
        <v>3172.1</v>
      </c>
      <c r="BJ185" s="34">
        <v>3106.8</v>
      </c>
      <c r="BK185" s="34">
        <v>3041.5</v>
      </c>
      <c r="BL185" s="34">
        <v>2976.2</v>
      </c>
      <c r="BM185" s="34">
        <f t="shared" si="38"/>
        <v>40024.199999999997</v>
      </c>
      <c r="BN185" s="34">
        <f t="shared" si="40"/>
        <v>3600</v>
      </c>
      <c r="BO185" s="34">
        <f t="shared" si="40"/>
        <v>3600</v>
      </c>
      <c r="BP185" s="34">
        <f t="shared" si="40"/>
        <v>3500</v>
      </c>
      <c r="BQ185" s="34">
        <f t="shared" si="40"/>
        <v>3500</v>
      </c>
      <c r="BR185" s="34">
        <f t="shared" si="40"/>
        <v>3400</v>
      </c>
      <c r="BS185" s="34">
        <f t="shared" si="40"/>
        <v>3400</v>
      </c>
      <c r="BT185" s="34">
        <f t="shared" si="39"/>
        <v>3300</v>
      </c>
      <c r="BU185" s="34">
        <f t="shared" si="39"/>
        <v>3300</v>
      </c>
      <c r="BV185" s="34">
        <f t="shared" si="39"/>
        <v>3200</v>
      </c>
      <c r="BW185" s="34">
        <f t="shared" si="37"/>
        <v>3100</v>
      </c>
      <c r="BX185" s="34">
        <f t="shared" si="37"/>
        <v>3100</v>
      </c>
      <c r="BY185" s="34">
        <f t="shared" si="37"/>
        <v>3000</v>
      </c>
    </row>
    <row r="186" spans="1:77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  <c r="BA186" s="34">
        <v>10591.5</v>
      </c>
      <c r="BB186" s="34">
        <v>10667.9</v>
      </c>
      <c r="BC186" s="34">
        <v>10744.3</v>
      </c>
      <c r="BD186" s="34">
        <v>10820.7</v>
      </c>
      <c r="BE186" s="34">
        <v>10897.1</v>
      </c>
      <c r="BF186" s="34">
        <v>10973.5</v>
      </c>
      <c r="BG186" s="34">
        <v>11049.9</v>
      </c>
      <c r="BH186" s="34">
        <v>11126.3</v>
      </c>
      <c r="BI186" s="34">
        <v>11202.7</v>
      </c>
      <c r="BJ186" s="34">
        <v>11279.1</v>
      </c>
      <c r="BK186" s="34">
        <v>11355.5</v>
      </c>
      <c r="BL186" s="34">
        <v>11431.9</v>
      </c>
      <c r="BM186" s="34">
        <f t="shared" si="38"/>
        <v>132140.4</v>
      </c>
      <c r="BN186" s="34">
        <f t="shared" si="40"/>
        <v>10600</v>
      </c>
      <c r="BO186" s="34">
        <f t="shared" si="40"/>
        <v>10600</v>
      </c>
      <c r="BP186" s="34">
        <f t="shared" si="40"/>
        <v>10700</v>
      </c>
      <c r="BQ186" s="34">
        <f t="shared" si="40"/>
        <v>10800</v>
      </c>
      <c r="BR186" s="34">
        <f t="shared" si="40"/>
        <v>10900</v>
      </c>
      <c r="BS186" s="34">
        <f t="shared" si="40"/>
        <v>11000</v>
      </c>
      <c r="BT186" s="34">
        <f t="shared" si="39"/>
        <v>11100</v>
      </c>
      <c r="BU186" s="34">
        <f t="shared" si="39"/>
        <v>11100</v>
      </c>
      <c r="BV186" s="34">
        <f t="shared" si="39"/>
        <v>11200</v>
      </c>
      <c r="BW186" s="34">
        <f t="shared" si="37"/>
        <v>11300</v>
      </c>
      <c r="BX186" s="34">
        <f t="shared" si="37"/>
        <v>11400</v>
      </c>
      <c r="BY186" s="34">
        <f t="shared" si="37"/>
        <v>11500</v>
      </c>
    </row>
    <row r="187" spans="1:77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  <c r="BA187" s="34">
        <v>695</v>
      </c>
      <c r="BB187" s="34">
        <v>721</v>
      </c>
      <c r="BC187" s="34">
        <v>747</v>
      </c>
      <c r="BD187" s="34">
        <v>773</v>
      </c>
      <c r="BE187" s="34">
        <v>799</v>
      </c>
      <c r="BF187" s="34">
        <v>825</v>
      </c>
      <c r="BG187" s="34">
        <v>851</v>
      </c>
      <c r="BH187" s="34">
        <v>877</v>
      </c>
      <c r="BI187" s="34">
        <v>903</v>
      </c>
      <c r="BJ187" s="34">
        <v>929</v>
      </c>
      <c r="BK187" s="34">
        <v>955</v>
      </c>
      <c r="BL187" s="34">
        <v>981</v>
      </c>
      <c r="BM187" s="34">
        <f t="shared" si="38"/>
        <v>10056</v>
      </c>
      <c r="BN187" s="34">
        <f t="shared" si="40"/>
        <v>600</v>
      </c>
      <c r="BO187" s="34">
        <f t="shared" si="40"/>
        <v>700</v>
      </c>
      <c r="BP187" s="34">
        <f t="shared" si="40"/>
        <v>700</v>
      </c>
      <c r="BQ187" s="34">
        <f t="shared" si="40"/>
        <v>700</v>
      </c>
      <c r="BR187" s="34">
        <f t="shared" si="40"/>
        <v>800</v>
      </c>
      <c r="BS187" s="34">
        <f t="shared" si="40"/>
        <v>800</v>
      </c>
      <c r="BT187" s="34">
        <f t="shared" si="39"/>
        <v>900</v>
      </c>
      <c r="BU187" s="34">
        <f t="shared" si="39"/>
        <v>900</v>
      </c>
      <c r="BV187" s="34">
        <f t="shared" si="39"/>
        <v>900</v>
      </c>
      <c r="BW187" s="34">
        <f t="shared" si="37"/>
        <v>1000</v>
      </c>
      <c r="BX187" s="34">
        <f t="shared" si="37"/>
        <v>1000</v>
      </c>
      <c r="BY187" s="34">
        <f t="shared" si="37"/>
        <v>1100</v>
      </c>
    </row>
    <row r="188" spans="1:77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  <c r="BA188" s="34">
        <v>4381.5</v>
      </c>
      <c r="BB188" s="34">
        <v>4402.1000000000004</v>
      </c>
      <c r="BC188" s="34">
        <v>4422.7</v>
      </c>
      <c r="BD188" s="34">
        <v>4443.3</v>
      </c>
      <c r="BE188" s="34">
        <v>4463.8999999999996</v>
      </c>
      <c r="BF188" s="34">
        <v>4484.5</v>
      </c>
      <c r="BG188" s="34">
        <v>4505.1000000000004</v>
      </c>
      <c r="BH188" s="34">
        <v>4525.7</v>
      </c>
      <c r="BI188" s="34">
        <v>4546.3</v>
      </c>
      <c r="BJ188" s="34">
        <v>4566.8999999999996</v>
      </c>
      <c r="BK188" s="34">
        <v>4587.5</v>
      </c>
      <c r="BL188" s="34">
        <v>4608.1000000000004</v>
      </c>
      <c r="BM188" s="34">
        <f t="shared" si="38"/>
        <v>53937.599999999999</v>
      </c>
      <c r="BN188" s="34">
        <f t="shared" si="40"/>
        <v>4400</v>
      </c>
      <c r="BO188" s="34">
        <f t="shared" si="40"/>
        <v>4400</v>
      </c>
      <c r="BP188" s="34">
        <f t="shared" si="40"/>
        <v>4400</v>
      </c>
      <c r="BQ188" s="34">
        <f t="shared" si="40"/>
        <v>4400</v>
      </c>
      <c r="BR188" s="34">
        <f t="shared" si="40"/>
        <v>4500</v>
      </c>
      <c r="BS188" s="34">
        <f t="shared" si="40"/>
        <v>4500</v>
      </c>
      <c r="BT188" s="34">
        <f t="shared" si="39"/>
        <v>4500</v>
      </c>
      <c r="BU188" s="34">
        <f t="shared" si="39"/>
        <v>4500</v>
      </c>
      <c r="BV188" s="34">
        <f t="shared" si="39"/>
        <v>4600</v>
      </c>
      <c r="BW188" s="34">
        <f t="shared" si="37"/>
        <v>4600</v>
      </c>
      <c r="BX188" s="34">
        <f t="shared" si="37"/>
        <v>4600</v>
      </c>
      <c r="BY188" s="34">
        <f t="shared" si="37"/>
        <v>4600</v>
      </c>
    </row>
    <row r="189" spans="1:77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  <c r="BA189" s="34">
        <v>9100</v>
      </c>
      <c r="BB189" s="34">
        <v>9225</v>
      </c>
      <c r="BC189" s="34">
        <v>9350</v>
      </c>
      <c r="BD189" s="34">
        <v>9475</v>
      </c>
      <c r="BE189" s="34">
        <v>9600</v>
      </c>
      <c r="BF189" s="34">
        <v>9725</v>
      </c>
      <c r="BG189" s="34">
        <v>9850</v>
      </c>
      <c r="BH189" s="34">
        <v>9975</v>
      </c>
      <c r="BI189" s="34">
        <v>10100</v>
      </c>
      <c r="BJ189" s="34">
        <v>10225</v>
      </c>
      <c r="BK189" s="34">
        <v>10350</v>
      </c>
      <c r="BL189" s="34">
        <v>10475</v>
      </c>
      <c r="BM189" s="34">
        <f t="shared" si="38"/>
        <v>117450</v>
      </c>
      <c r="BN189" s="34">
        <f t="shared" si="40"/>
        <v>9000</v>
      </c>
      <c r="BO189" s="34">
        <f t="shared" si="40"/>
        <v>9100</v>
      </c>
      <c r="BP189" s="34">
        <f t="shared" si="40"/>
        <v>9300</v>
      </c>
      <c r="BQ189" s="34">
        <f t="shared" si="40"/>
        <v>9400</v>
      </c>
      <c r="BR189" s="34">
        <f t="shared" si="40"/>
        <v>9600</v>
      </c>
      <c r="BS189" s="34">
        <f t="shared" si="40"/>
        <v>9700</v>
      </c>
      <c r="BT189" s="34">
        <f t="shared" si="39"/>
        <v>9900</v>
      </c>
      <c r="BU189" s="34">
        <f t="shared" si="39"/>
        <v>10000</v>
      </c>
      <c r="BV189" s="34">
        <f t="shared" si="39"/>
        <v>10200</v>
      </c>
      <c r="BW189" s="34">
        <f t="shared" si="37"/>
        <v>10300</v>
      </c>
      <c r="BX189" s="34">
        <f t="shared" si="37"/>
        <v>10500</v>
      </c>
      <c r="BY189" s="34">
        <f t="shared" si="37"/>
        <v>10600</v>
      </c>
    </row>
    <row r="190" spans="1:77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  <c r="BA190" s="34">
        <v>7013.5</v>
      </c>
      <c r="BB190" s="34">
        <v>7081.8</v>
      </c>
      <c r="BC190" s="34">
        <v>7150.1</v>
      </c>
      <c r="BD190" s="34">
        <v>7218.4</v>
      </c>
      <c r="BE190" s="34">
        <v>7286.7</v>
      </c>
      <c r="BF190" s="34">
        <v>7355</v>
      </c>
      <c r="BG190" s="34">
        <v>7423.3</v>
      </c>
      <c r="BH190" s="34">
        <v>7491.6</v>
      </c>
      <c r="BI190" s="34">
        <v>7559.9</v>
      </c>
      <c r="BJ190" s="34">
        <v>7628.2</v>
      </c>
      <c r="BK190" s="34">
        <v>7696.5</v>
      </c>
      <c r="BL190" s="34">
        <v>7764.8</v>
      </c>
      <c r="BM190" s="34">
        <f t="shared" si="38"/>
        <v>88669.8</v>
      </c>
      <c r="BN190" s="34">
        <f t="shared" si="40"/>
        <v>7000</v>
      </c>
      <c r="BO190" s="34">
        <f t="shared" si="40"/>
        <v>7000</v>
      </c>
      <c r="BP190" s="34">
        <f t="shared" si="40"/>
        <v>7100</v>
      </c>
      <c r="BQ190" s="34">
        <f t="shared" si="40"/>
        <v>7200</v>
      </c>
      <c r="BR190" s="34">
        <f t="shared" si="40"/>
        <v>7300</v>
      </c>
      <c r="BS190" s="34">
        <f t="shared" si="40"/>
        <v>7400</v>
      </c>
      <c r="BT190" s="34">
        <f t="shared" si="39"/>
        <v>7400</v>
      </c>
      <c r="BU190" s="34">
        <f t="shared" si="39"/>
        <v>7500</v>
      </c>
      <c r="BV190" s="34">
        <f t="shared" si="39"/>
        <v>7600</v>
      </c>
      <c r="BW190" s="34">
        <f t="shared" si="37"/>
        <v>7700</v>
      </c>
      <c r="BX190" s="34">
        <f t="shared" si="37"/>
        <v>7700</v>
      </c>
      <c r="BY190" s="34">
        <f t="shared" si="37"/>
        <v>7800</v>
      </c>
    </row>
    <row r="191" spans="1:77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  <c r="BA191" s="34">
        <v>11831.5</v>
      </c>
      <c r="BB191" s="34">
        <v>11858.9</v>
      </c>
      <c r="BC191" s="34">
        <v>11886.3</v>
      </c>
      <c r="BD191" s="34">
        <v>11913.7</v>
      </c>
      <c r="BE191" s="34">
        <v>11941.1</v>
      </c>
      <c r="BF191" s="34">
        <v>11968.5</v>
      </c>
      <c r="BG191" s="34">
        <v>11995.9</v>
      </c>
      <c r="BH191" s="34">
        <v>12023.3</v>
      </c>
      <c r="BI191" s="34">
        <v>12050.7</v>
      </c>
      <c r="BJ191" s="34">
        <v>12078.1</v>
      </c>
      <c r="BK191" s="34">
        <v>12105.5</v>
      </c>
      <c r="BL191" s="34">
        <v>12132.9</v>
      </c>
      <c r="BM191" s="34">
        <f t="shared" si="38"/>
        <v>143786.4</v>
      </c>
      <c r="BN191" s="34">
        <f t="shared" si="40"/>
        <v>11800</v>
      </c>
      <c r="BO191" s="34">
        <f t="shared" si="40"/>
        <v>11900</v>
      </c>
      <c r="BP191" s="34">
        <f t="shared" si="40"/>
        <v>11900</v>
      </c>
      <c r="BQ191" s="34">
        <f t="shared" si="40"/>
        <v>11900</v>
      </c>
      <c r="BR191" s="34">
        <f t="shared" si="40"/>
        <v>11900</v>
      </c>
      <c r="BS191" s="34">
        <f t="shared" si="40"/>
        <v>12000</v>
      </c>
      <c r="BT191" s="34">
        <f t="shared" si="39"/>
        <v>12000</v>
      </c>
      <c r="BU191" s="34">
        <f t="shared" si="39"/>
        <v>12000</v>
      </c>
      <c r="BV191" s="34">
        <f t="shared" si="39"/>
        <v>12100</v>
      </c>
      <c r="BW191" s="34">
        <f t="shared" si="37"/>
        <v>12100</v>
      </c>
      <c r="BX191" s="34">
        <f t="shared" si="37"/>
        <v>12100</v>
      </c>
      <c r="BY191" s="34">
        <f t="shared" si="37"/>
        <v>12100</v>
      </c>
    </row>
    <row r="192" spans="1:77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  <c r="BA192" s="34">
        <v>-5791</v>
      </c>
      <c r="BB192" s="34">
        <v>-6092</v>
      </c>
      <c r="BC192" s="34">
        <v>-6393</v>
      </c>
      <c r="BD192" s="34">
        <v>-6694</v>
      </c>
      <c r="BE192" s="34">
        <v>-6995</v>
      </c>
      <c r="BF192" s="34">
        <v>-7296</v>
      </c>
      <c r="BG192" s="34">
        <v>-7597</v>
      </c>
      <c r="BH192" s="34">
        <v>-7898</v>
      </c>
      <c r="BI192" s="34">
        <v>-8199</v>
      </c>
      <c r="BJ192" s="34">
        <v>-8500</v>
      </c>
      <c r="BK192" s="34">
        <v>-8801</v>
      </c>
      <c r="BL192" s="34">
        <v>-9102</v>
      </c>
      <c r="BM192" s="34">
        <f t="shared" si="38"/>
        <v>-89358</v>
      </c>
      <c r="BN192" s="34">
        <f t="shared" si="40"/>
        <v>-4200</v>
      </c>
      <c r="BO192" s="34">
        <f t="shared" si="40"/>
        <v>-4800</v>
      </c>
      <c r="BP192" s="34">
        <f t="shared" si="40"/>
        <v>-5400</v>
      </c>
      <c r="BQ192" s="34">
        <f t="shared" si="40"/>
        <v>-6000</v>
      </c>
      <c r="BR192" s="34">
        <f t="shared" si="40"/>
        <v>-6600</v>
      </c>
      <c r="BS192" s="34">
        <f t="shared" si="40"/>
        <v>-7200</v>
      </c>
      <c r="BT192" s="34">
        <f t="shared" si="39"/>
        <v>-7700</v>
      </c>
      <c r="BU192" s="34">
        <f t="shared" si="39"/>
        <v>-8300</v>
      </c>
      <c r="BV192" s="34">
        <f t="shared" si="39"/>
        <v>-8900</v>
      </c>
      <c r="BW192" s="34">
        <f t="shared" si="37"/>
        <v>-9500</v>
      </c>
      <c r="BX192" s="34">
        <f t="shared" si="37"/>
        <v>-10100</v>
      </c>
      <c r="BY192" s="34">
        <f t="shared" si="37"/>
        <v>-10700</v>
      </c>
    </row>
    <row r="193" spans="1:77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  <c r="BA193" s="34">
        <v>12858.5</v>
      </c>
      <c r="BB193" s="34">
        <v>12929.1</v>
      </c>
      <c r="BC193" s="34">
        <v>12999.7</v>
      </c>
      <c r="BD193" s="34">
        <v>13070.3</v>
      </c>
      <c r="BE193" s="34">
        <v>13140.9</v>
      </c>
      <c r="BF193" s="34">
        <v>13211.5</v>
      </c>
      <c r="BG193" s="34">
        <v>13282.1</v>
      </c>
      <c r="BH193" s="34">
        <v>13352.7</v>
      </c>
      <c r="BI193" s="34">
        <v>13423.3</v>
      </c>
      <c r="BJ193" s="34">
        <v>13493.9</v>
      </c>
      <c r="BK193" s="34">
        <v>13564.5</v>
      </c>
      <c r="BL193" s="34">
        <v>13635.1</v>
      </c>
      <c r="BM193" s="34">
        <f t="shared" si="38"/>
        <v>158961.60000000001</v>
      </c>
      <c r="BN193" s="34">
        <f t="shared" si="40"/>
        <v>12800</v>
      </c>
      <c r="BO193" s="34">
        <f t="shared" si="40"/>
        <v>12900</v>
      </c>
      <c r="BP193" s="34">
        <f t="shared" si="40"/>
        <v>13000</v>
      </c>
      <c r="BQ193" s="34">
        <f t="shared" si="40"/>
        <v>13100</v>
      </c>
      <c r="BR193" s="34">
        <f t="shared" si="40"/>
        <v>13100</v>
      </c>
      <c r="BS193" s="34">
        <f t="shared" si="40"/>
        <v>13200</v>
      </c>
      <c r="BT193" s="34">
        <f t="shared" si="39"/>
        <v>13300</v>
      </c>
      <c r="BU193" s="34">
        <f t="shared" si="39"/>
        <v>13400</v>
      </c>
      <c r="BV193" s="34">
        <f t="shared" si="39"/>
        <v>13400</v>
      </c>
      <c r="BW193" s="34">
        <f t="shared" si="39"/>
        <v>13500</v>
      </c>
      <c r="BX193" s="34">
        <f t="shared" si="39"/>
        <v>13600</v>
      </c>
      <c r="BY193" s="34">
        <f t="shared" si="39"/>
        <v>13700</v>
      </c>
    </row>
    <row r="194" spans="1:77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  <c r="BA194" s="34">
        <v>15353.5</v>
      </c>
      <c r="BB194" s="34">
        <v>15467.9</v>
      </c>
      <c r="BC194" s="34">
        <v>15582.3</v>
      </c>
      <c r="BD194" s="34">
        <v>15696.7</v>
      </c>
      <c r="BE194" s="34">
        <v>15811.1</v>
      </c>
      <c r="BF194" s="34">
        <v>15925.5</v>
      </c>
      <c r="BG194" s="34">
        <v>16039.9</v>
      </c>
      <c r="BH194" s="34">
        <v>16154.3</v>
      </c>
      <c r="BI194" s="34">
        <v>16268.7</v>
      </c>
      <c r="BJ194" s="34">
        <v>16383.1</v>
      </c>
      <c r="BK194" s="34">
        <v>16497.5</v>
      </c>
      <c r="BL194" s="34">
        <v>16611.900000000001</v>
      </c>
      <c r="BM194" s="34">
        <f t="shared" si="38"/>
        <v>191792.4</v>
      </c>
      <c r="BN194" s="34">
        <f t="shared" si="40"/>
        <v>15300</v>
      </c>
      <c r="BO194" s="34">
        <f t="shared" si="40"/>
        <v>15400</v>
      </c>
      <c r="BP194" s="34">
        <f t="shared" si="40"/>
        <v>15500</v>
      </c>
      <c r="BQ194" s="34">
        <f t="shared" si="40"/>
        <v>15700</v>
      </c>
      <c r="BR194" s="34">
        <f t="shared" si="40"/>
        <v>15800</v>
      </c>
      <c r="BS194" s="34">
        <f t="shared" si="40"/>
        <v>15900</v>
      </c>
      <c r="BT194" s="34">
        <f t="shared" si="39"/>
        <v>16000</v>
      </c>
      <c r="BU194" s="34">
        <f t="shared" si="39"/>
        <v>16200</v>
      </c>
      <c r="BV194" s="34">
        <f t="shared" si="39"/>
        <v>16300</v>
      </c>
      <c r="BW194" s="34">
        <f t="shared" si="39"/>
        <v>16400</v>
      </c>
      <c r="BX194" s="34">
        <f t="shared" si="39"/>
        <v>16500</v>
      </c>
      <c r="BY194" s="34">
        <f t="shared" si="39"/>
        <v>16700</v>
      </c>
    </row>
    <row r="195" spans="1:77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  <c r="BA195" s="34">
        <v>2678</v>
      </c>
      <c r="BB195" s="34">
        <v>2531.3000000000002</v>
      </c>
      <c r="BC195" s="34">
        <v>2384.6</v>
      </c>
      <c r="BD195" s="34">
        <v>2237.9</v>
      </c>
      <c r="BE195" s="34">
        <v>2091.1999999999998</v>
      </c>
      <c r="BF195" s="34">
        <v>1944.5</v>
      </c>
      <c r="BG195" s="34">
        <v>1797.8</v>
      </c>
      <c r="BH195" s="34">
        <v>1651.1</v>
      </c>
      <c r="BI195" s="34">
        <v>1504.4</v>
      </c>
      <c r="BJ195" s="34">
        <v>1357.7</v>
      </c>
      <c r="BK195" s="34">
        <v>1211</v>
      </c>
      <c r="BL195" s="34">
        <v>1064.3</v>
      </c>
      <c r="BM195" s="34">
        <f t="shared" ref="BM195:BM258" si="41">SUM(BA195:BL195)</f>
        <v>22453.8</v>
      </c>
      <c r="BN195" s="34">
        <f t="shared" si="40"/>
        <v>2300</v>
      </c>
      <c r="BO195" s="34">
        <f t="shared" si="40"/>
        <v>2200</v>
      </c>
      <c r="BP195" s="34">
        <f t="shared" si="40"/>
        <v>2100</v>
      </c>
      <c r="BQ195" s="34">
        <f t="shared" si="40"/>
        <v>2100</v>
      </c>
      <c r="BR195" s="34">
        <f t="shared" si="40"/>
        <v>2000</v>
      </c>
      <c r="BS195" s="34">
        <f t="shared" si="40"/>
        <v>1900</v>
      </c>
      <c r="BT195" s="34">
        <f t="shared" si="39"/>
        <v>1800</v>
      </c>
      <c r="BU195" s="34">
        <f t="shared" si="39"/>
        <v>1800</v>
      </c>
      <c r="BV195" s="34">
        <f t="shared" si="39"/>
        <v>1700</v>
      </c>
      <c r="BW195" s="34">
        <f t="shared" si="39"/>
        <v>1600</v>
      </c>
      <c r="BX195" s="34">
        <f t="shared" si="39"/>
        <v>1500</v>
      </c>
      <c r="BY195" s="34">
        <f t="shared" si="39"/>
        <v>1500</v>
      </c>
    </row>
    <row r="196" spans="1:77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  <c r="BA196" s="34">
        <v>6638</v>
      </c>
      <c r="BB196" s="34">
        <v>6689</v>
      </c>
      <c r="BC196" s="34">
        <v>6740</v>
      </c>
      <c r="BD196" s="34">
        <v>6791</v>
      </c>
      <c r="BE196" s="34">
        <v>6842</v>
      </c>
      <c r="BF196" s="34">
        <v>6893</v>
      </c>
      <c r="BG196" s="34">
        <v>6944</v>
      </c>
      <c r="BH196" s="34">
        <v>6995</v>
      </c>
      <c r="BI196" s="34">
        <v>7046</v>
      </c>
      <c r="BJ196" s="34">
        <v>7097</v>
      </c>
      <c r="BK196" s="34">
        <v>7148</v>
      </c>
      <c r="BL196" s="34">
        <v>7199</v>
      </c>
      <c r="BM196" s="34">
        <f t="shared" si="41"/>
        <v>83022</v>
      </c>
      <c r="BN196" s="34">
        <f t="shared" si="40"/>
        <v>6600</v>
      </c>
      <c r="BO196" s="34">
        <f t="shared" si="40"/>
        <v>6700</v>
      </c>
      <c r="BP196" s="34">
        <f t="shared" si="40"/>
        <v>6700</v>
      </c>
      <c r="BQ196" s="34">
        <f t="shared" si="40"/>
        <v>6800</v>
      </c>
      <c r="BR196" s="34">
        <f t="shared" si="40"/>
        <v>6800</v>
      </c>
      <c r="BS196" s="34">
        <f t="shared" si="40"/>
        <v>6900</v>
      </c>
      <c r="BT196" s="34">
        <f t="shared" si="39"/>
        <v>6900</v>
      </c>
      <c r="BU196" s="34">
        <f t="shared" si="39"/>
        <v>7000</v>
      </c>
      <c r="BV196" s="34">
        <f t="shared" si="39"/>
        <v>7100</v>
      </c>
      <c r="BW196" s="34">
        <f t="shared" si="39"/>
        <v>7100</v>
      </c>
      <c r="BX196" s="34">
        <f t="shared" si="39"/>
        <v>7200</v>
      </c>
      <c r="BY196" s="34">
        <f t="shared" si="39"/>
        <v>7200</v>
      </c>
    </row>
    <row r="197" spans="1:77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  <c r="BA197" s="34">
        <v>13646</v>
      </c>
      <c r="BB197" s="34">
        <v>13685</v>
      </c>
      <c r="BC197" s="34">
        <v>13724</v>
      </c>
      <c r="BD197" s="34">
        <v>13763</v>
      </c>
      <c r="BE197" s="34">
        <v>13802</v>
      </c>
      <c r="BF197" s="34">
        <v>13841</v>
      </c>
      <c r="BG197" s="34">
        <v>13880</v>
      </c>
      <c r="BH197" s="34">
        <v>13919</v>
      </c>
      <c r="BI197" s="34">
        <v>13958</v>
      </c>
      <c r="BJ197" s="34">
        <v>13997</v>
      </c>
      <c r="BK197" s="34">
        <v>14036</v>
      </c>
      <c r="BL197" s="34">
        <v>14075</v>
      </c>
      <c r="BM197" s="34">
        <f t="shared" si="41"/>
        <v>166326</v>
      </c>
      <c r="BN197" s="34">
        <f t="shared" si="40"/>
        <v>13600</v>
      </c>
      <c r="BO197" s="34">
        <f t="shared" si="40"/>
        <v>13700</v>
      </c>
      <c r="BP197" s="34">
        <f t="shared" si="40"/>
        <v>13700</v>
      </c>
      <c r="BQ197" s="34">
        <f t="shared" si="40"/>
        <v>13800</v>
      </c>
      <c r="BR197" s="34">
        <f t="shared" si="40"/>
        <v>13800</v>
      </c>
      <c r="BS197" s="34">
        <f t="shared" si="40"/>
        <v>13800</v>
      </c>
      <c r="BT197" s="34">
        <f t="shared" si="39"/>
        <v>13900</v>
      </c>
      <c r="BU197" s="34">
        <f t="shared" si="39"/>
        <v>13900</v>
      </c>
      <c r="BV197" s="34">
        <f t="shared" si="39"/>
        <v>14000</v>
      </c>
      <c r="BW197" s="34">
        <f t="shared" si="39"/>
        <v>14000</v>
      </c>
      <c r="BX197" s="34">
        <f t="shared" si="39"/>
        <v>14000</v>
      </c>
      <c r="BY197" s="34">
        <f t="shared" si="39"/>
        <v>14100</v>
      </c>
    </row>
    <row r="198" spans="1:77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  <c r="BA198" s="34">
        <v>13213.5</v>
      </c>
      <c r="BB198" s="34">
        <v>13369.1</v>
      </c>
      <c r="BC198" s="34">
        <v>13524.7</v>
      </c>
      <c r="BD198" s="34">
        <v>13680.3</v>
      </c>
      <c r="BE198" s="34">
        <v>13835.9</v>
      </c>
      <c r="BF198" s="34">
        <v>13991.5</v>
      </c>
      <c r="BG198" s="34">
        <v>14147.1</v>
      </c>
      <c r="BH198" s="34">
        <v>14302.7</v>
      </c>
      <c r="BI198" s="34">
        <v>14458.3</v>
      </c>
      <c r="BJ198" s="34">
        <v>14613.9</v>
      </c>
      <c r="BK198" s="34">
        <v>14769.5</v>
      </c>
      <c r="BL198" s="34">
        <v>14925.1</v>
      </c>
      <c r="BM198" s="34">
        <f t="shared" si="41"/>
        <v>168831.6</v>
      </c>
      <c r="BN198" s="34">
        <f t="shared" si="40"/>
        <v>13100</v>
      </c>
      <c r="BO198" s="34">
        <f t="shared" si="40"/>
        <v>13300</v>
      </c>
      <c r="BP198" s="34">
        <f t="shared" si="40"/>
        <v>13400</v>
      </c>
      <c r="BQ198" s="34">
        <f t="shared" si="40"/>
        <v>13600</v>
      </c>
      <c r="BR198" s="34">
        <f t="shared" si="40"/>
        <v>13800</v>
      </c>
      <c r="BS198" s="34">
        <f t="shared" si="40"/>
        <v>14000</v>
      </c>
      <c r="BT198" s="34">
        <f t="shared" si="39"/>
        <v>14200</v>
      </c>
      <c r="BU198" s="34">
        <f t="shared" si="39"/>
        <v>14300</v>
      </c>
      <c r="BV198" s="34">
        <f t="shared" si="39"/>
        <v>14500</v>
      </c>
      <c r="BW198" s="34">
        <f t="shared" si="39"/>
        <v>14700</v>
      </c>
      <c r="BX198" s="34">
        <f t="shared" si="39"/>
        <v>14900</v>
      </c>
      <c r="BY198" s="34">
        <f t="shared" si="39"/>
        <v>15100</v>
      </c>
    </row>
    <row r="199" spans="1:77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  <c r="BA199" s="34">
        <v>5875.5</v>
      </c>
      <c r="BB199" s="34">
        <v>5781.1</v>
      </c>
      <c r="BC199" s="34">
        <v>5686.7</v>
      </c>
      <c r="BD199" s="34">
        <v>5592.3</v>
      </c>
      <c r="BE199" s="34">
        <v>5497.9</v>
      </c>
      <c r="BF199" s="34">
        <v>5403.5</v>
      </c>
      <c r="BG199" s="34">
        <v>5309.1</v>
      </c>
      <c r="BH199" s="34">
        <v>5214.7</v>
      </c>
      <c r="BI199" s="34">
        <v>5120.3</v>
      </c>
      <c r="BJ199" s="34">
        <v>5025.8999999999996</v>
      </c>
      <c r="BK199" s="34">
        <v>4931.5</v>
      </c>
      <c r="BL199" s="34">
        <v>4837.1000000000004</v>
      </c>
      <c r="BM199" s="34">
        <f t="shared" si="41"/>
        <v>64275.6</v>
      </c>
      <c r="BN199" s="34">
        <f t="shared" si="40"/>
        <v>5800</v>
      </c>
      <c r="BO199" s="34">
        <f t="shared" si="40"/>
        <v>5700</v>
      </c>
      <c r="BP199" s="34">
        <f t="shared" si="40"/>
        <v>5600</v>
      </c>
      <c r="BQ199" s="34">
        <f t="shared" si="40"/>
        <v>5600</v>
      </c>
      <c r="BR199" s="34">
        <f t="shared" si="40"/>
        <v>5500</v>
      </c>
      <c r="BS199" s="34">
        <f t="shared" si="40"/>
        <v>5400</v>
      </c>
      <c r="BT199" s="34">
        <f t="shared" si="39"/>
        <v>5300</v>
      </c>
      <c r="BU199" s="34">
        <f t="shared" si="39"/>
        <v>5200</v>
      </c>
      <c r="BV199" s="34">
        <f t="shared" si="39"/>
        <v>5200</v>
      </c>
      <c r="BW199" s="34">
        <f t="shared" si="39"/>
        <v>5100</v>
      </c>
      <c r="BX199" s="34">
        <f t="shared" si="39"/>
        <v>5000</v>
      </c>
      <c r="BY199" s="34">
        <f t="shared" si="39"/>
        <v>4900</v>
      </c>
    </row>
    <row r="200" spans="1:77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  <c r="BA200" s="34">
        <v>5224.5</v>
      </c>
      <c r="BB200" s="34">
        <v>5217.2</v>
      </c>
      <c r="BC200" s="34">
        <v>5209.8999999999996</v>
      </c>
      <c r="BD200" s="34">
        <v>5202.6000000000004</v>
      </c>
      <c r="BE200" s="34">
        <v>5195.3</v>
      </c>
      <c r="BF200" s="34">
        <v>5188</v>
      </c>
      <c r="BG200" s="34">
        <v>5180.7</v>
      </c>
      <c r="BH200" s="34">
        <v>5173.3999999999996</v>
      </c>
      <c r="BI200" s="34">
        <v>5166.1000000000004</v>
      </c>
      <c r="BJ200" s="34">
        <v>5158.8</v>
      </c>
      <c r="BK200" s="34">
        <v>5151.5</v>
      </c>
      <c r="BL200" s="34">
        <v>5144.2</v>
      </c>
      <c r="BM200" s="34">
        <f t="shared" si="41"/>
        <v>62212.2</v>
      </c>
      <c r="BN200" s="34">
        <f t="shared" si="40"/>
        <v>5200</v>
      </c>
      <c r="BO200" s="34">
        <f t="shared" si="40"/>
        <v>5200</v>
      </c>
      <c r="BP200" s="34">
        <f t="shared" si="40"/>
        <v>5200</v>
      </c>
      <c r="BQ200" s="34">
        <f t="shared" si="40"/>
        <v>5200</v>
      </c>
      <c r="BR200" s="34">
        <f t="shared" si="40"/>
        <v>5200</v>
      </c>
      <c r="BS200" s="34">
        <f t="shared" si="40"/>
        <v>5200</v>
      </c>
      <c r="BT200" s="34">
        <f t="shared" si="39"/>
        <v>5200</v>
      </c>
      <c r="BU200" s="34">
        <f t="shared" si="39"/>
        <v>5200</v>
      </c>
      <c r="BV200" s="34">
        <f t="shared" si="39"/>
        <v>5200</v>
      </c>
      <c r="BW200" s="34">
        <f t="shared" si="39"/>
        <v>5200</v>
      </c>
      <c r="BX200" s="34">
        <f t="shared" si="39"/>
        <v>5200</v>
      </c>
      <c r="BY200" s="34">
        <f t="shared" si="39"/>
        <v>5100</v>
      </c>
    </row>
    <row r="201" spans="1:77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  <c r="BA201" s="34">
        <v>12865</v>
      </c>
      <c r="BB201" s="34">
        <v>12997</v>
      </c>
      <c r="BC201" s="34">
        <v>13129</v>
      </c>
      <c r="BD201" s="34">
        <v>13261</v>
      </c>
      <c r="BE201" s="34">
        <v>13393</v>
      </c>
      <c r="BF201" s="34">
        <v>13525</v>
      </c>
      <c r="BG201" s="34">
        <v>13657</v>
      </c>
      <c r="BH201" s="34">
        <v>13789</v>
      </c>
      <c r="BI201" s="34">
        <v>13921</v>
      </c>
      <c r="BJ201" s="34">
        <v>14053</v>
      </c>
      <c r="BK201" s="34">
        <v>14185</v>
      </c>
      <c r="BL201" s="34">
        <v>14317</v>
      </c>
      <c r="BM201" s="34">
        <f t="shared" si="41"/>
        <v>163092</v>
      </c>
      <c r="BN201" s="34">
        <f t="shared" si="40"/>
        <v>12800</v>
      </c>
      <c r="BO201" s="34">
        <f t="shared" si="40"/>
        <v>12900</v>
      </c>
      <c r="BP201" s="34">
        <f t="shared" si="40"/>
        <v>13100</v>
      </c>
      <c r="BQ201" s="34">
        <f t="shared" si="40"/>
        <v>13200</v>
      </c>
      <c r="BR201" s="34">
        <f t="shared" si="40"/>
        <v>13400</v>
      </c>
      <c r="BS201" s="34">
        <f t="shared" si="40"/>
        <v>13500</v>
      </c>
      <c r="BT201" s="34">
        <f t="shared" si="39"/>
        <v>13700</v>
      </c>
      <c r="BU201" s="34">
        <f t="shared" si="39"/>
        <v>13800</v>
      </c>
      <c r="BV201" s="34">
        <f t="shared" si="39"/>
        <v>14000</v>
      </c>
      <c r="BW201" s="34">
        <f t="shared" si="39"/>
        <v>14100</v>
      </c>
      <c r="BX201" s="34">
        <f t="shared" si="39"/>
        <v>14300</v>
      </c>
      <c r="BY201" s="34">
        <f t="shared" si="39"/>
        <v>14400</v>
      </c>
    </row>
    <row r="202" spans="1:77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  <c r="BA202" s="34">
        <v>22290.5</v>
      </c>
      <c r="BB202" s="34">
        <v>22536.1</v>
      </c>
      <c r="BC202" s="34">
        <v>22781.7</v>
      </c>
      <c r="BD202" s="34">
        <v>23027.3</v>
      </c>
      <c r="BE202" s="34">
        <v>23272.9</v>
      </c>
      <c r="BF202" s="34">
        <v>23518.5</v>
      </c>
      <c r="BG202" s="34">
        <v>23764.1</v>
      </c>
      <c r="BH202" s="34">
        <v>24009.7</v>
      </c>
      <c r="BI202" s="34">
        <v>24255.3</v>
      </c>
      <c r="BJ202" s="34">
        <v>24500.9</v>
      </c>
      <c r="BK202" s="34">
        <v>24746.5</v>
      </c>
      <c r="BL202" s="34">
        <v>24992.1</v>
      </c>
      <c r="BM202" s="34">
        <f t="shared" si="41"/>
        <v>283695.59999999998</v>
      </c>
      <c r="BN202" s="34">
        <f t="shared" si="40"/>
        <v>22100</v>
      </c>
      <c r="BO202" s="34">
        <f t="shared" si="40"/>
        <v>22400</v>
      </c>
      <c r="BP202" s="34">
        <f t="shared" si="40"/>
        <v>22700</v>
      </c>
      <c r="BQ202" s="34">
        <f t="shared" si="40"/>
        <v>22900</v>
      </c>
      <c r="BR202" s="34">
        <f t="shared" si="40"/>
        <v>23200</v>
      </c>
      <c r="BS202" s="34">
        <f t="shared" si="40"/>
        <v>23500</v>
      </c>
      <c r="BT202" s="34">
        <f t="shared" si="39"/>
        <v>23800</v>
      </c>
      <c r="BU202" s="34">
        <f t="shared" si="39"/>
        <v>24100</v>
      </c>
      <c r="BV202" s="34">
        <f t="shared" si="39"/>
        <v>24300</v>
      </c>
      <c r="BW202" s="34">
        <f t="shared" si="39"/>
        <v>24600</v>
      </c>
      <c r="BX202" s="34">
        <f t="shared" si="39"/>
        <v>24900</v>
      </c>
      <c r="BY202" s="34">
        <f t="shared" si="39"/>
        <v>25200</v>
      </c>
    </row>
    <row r="203" spans="1:77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  <c r="BA203" s="34">
        <v>1820.5</v>
      </c>
      <c r="BB203" s="34">
        <v>1777.1</v>
      </c>
      <c r="BC203" s="34">
        <v>1733.7</v>
      </c>
      <c r="BD203" s="34">
        <v>1690.3</v>
      </c>
      <c r="BE203" s="34">
        <v>1646.9</v>
      </c>
      <c r="BF203" s="34">
        <v>1603.5</v>
      </c>
      <c r="BG203" s="34">
        <v>1560.1</v>
      </c>
      <c r="BH203" s="34">
        <v>1516.7</v>
      </c>
      <c r="BI203" s="34">
        <v>1473.3</v>
      </c>
      <c r="BJ203" s="34">
        <v>1429.9</v>
      </c>
      <c r="BK203" s="34">
        <v>1386.5</v>
      </c>
      <c r="BL203" s="34">
        <v>1343.1</v>
      </c>
      <c r="BM203" s="34">
        <f t="shared" si="41"/>
        <v>18981.599999999999</v>
      </c>
      <c r="BN203" s="34">
        <f t="shared" si="40"/>
        <v>1800</v>
      </c>
      <c r="BO203" s="34">
        <f t="shared" si="40"/>
        <v>1700</v>
      </c>
      <c r="BP203" s="34">
        <f t="shared" si="40"/>
        <v>1700</v>
      </c>
      <c r="BQ203" s="34">
        <f t="shared" si="40"/>
        <v>1700</v>
      </c>
      <c r="BR203" s="34">
        <f t="shared" si="40"/>
        <v>1600</v>
      </c>
      <c r="BS203" s="34">
        <f t="shared" si="40"/>
        <v>1600</v>
      </c>
      <c r="BT203" s="34">
        <f t="shared" si="39"/>
        <v>1600</v>
      </c>
      <c r="BU203" s="34">
        <f t="shared" si="39"/>
        <v>1500</v>
      </c>
      <c r="BV203" s="34">
        <f t="shared" si="39"/>
        <v>1500</v>
      </c>
      <c r="BW203" s="34">
        <f t="shared" si="39"/>
        <v>1500</v>
      </c>
      <c r="BX203" s="34">
        <f t="shared" si="39"/>
        <v>1400</v>
      </c>
      <c r="BY203" s="34">
        <f t="shared" si="39"/>
        <v>1400</v>
      </c>
    </row>
    <row r="204" spans="1:77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  <c r="BA204" s="34">
        <v>-7771.5</v>
      </c>
      <c r="BB204" s="34">
        <v>-8086.1</v>
      </c>
      <c r="BC204" s="34">
        <v>-8400.7000000000007</v>
      </c>
      <c r="BD204" s="34">
        <v>-8715.2999999999993</v>
      </c>
      <c r="BE204" s="34">
        <v>-9029.9</v>
      </c>
      <c r="BF204" s="34">
        <v>-9344.5</v>
      </c>
      <c r="BG204" s="34">
        <v>-9659.1</v>
      </c>
      <c r="BH204" s="34">
        <v>-9973.7000000000007</v>
      </c>
      <c r="BI204" s="34">
        <v>-10288.299999999999</v>
      </c>
      <c r="BJ204" s="34">
        <v>-10602.9</v>
      </c>
      <c r="BK204" s="34">
        <v>-10917.5</v>
      </c>
      <c r="BL204" s="34">
        <v>-11232.1</v>
      </c>
      <c r="BM204" s="34">
        <f t="shared" si="41"/>
        <v>-114021.6</v>
      </c>
      <c r="BN204" s="34">
        <f t="shared" si="40"/>
        <v>-6600</v>
      </c>
      <c r="BO204" s="34">
        <f t="shared" si="40"/>
        <v>-7200</v>
      </c>
      <c r="BP204" s="34">
        <f t="shared" si="40"/>
        <v>-7700</v>
      </c>
      <c r="BQ204" s="34">
        <f t="shared" si="40"/>
        <v>-8200</v>
      </c>
      <c r="BR204" s="34">
        <f t="shared" si="40"/>
        <v>-8700</v>
      </c>
      <c r="BS204" s="34">
        <f t="shared" si="40"/>
        <v>-9200</v>
      </c>
      <c r="BT204" s="34">
        <f t="shared" si="39"/>
        <v>-9800</v>
      </c>
      <c r="BU204" s="34">
        <f t="shared" si="39"/>
        <v>-10300</v>
      </c>
      <c r="BV204" s="34">
        <f t="shared" si="39"/>
        <v>-10800</v>
      </c>
      <c r="BW204" s="34">
        <f t="shared" si="39"/>
        <v>-11300</v>
      </c>
      <c r="BX204" s="34">
        <f t="shared" si="39"/>
        <v>-11900</v>
      </c>
      <c r="BY204" s="34">
        <f t="shared" si="39"/>
        <v>-12400</v>
      </c>
    </row>
    <row r="205" spans="1:77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  <c r="BA205" s="34">
        <v>2105</v>
      </c>
      <c r="BB205" s="34">
        <v>2153.6999999999998</v>
      </c>
      <c r="BC205" s="34">
        <v>2202.4</v>
      </c>
      <c r="BD205" s="34">
        <v>2251.1</v>
      </c>
      <c r="BE205" s="34">
        <v>2299.8000000000002</v>
      </c>
      <c r="BF205" s="34">
        <v>2348.5</v>
      </c>
      <c r="BG205" s="34">
        <v>2397.1999999999998</v>
      </c>
      <c r="BH205" s="34">
        <v>2445.9</v>
      </c>
      <c r="BI205" s="34">
        <v>2494.6</v>
      </c>
      <c r="BJ205" s="34">
        <v>2543.3000000000002</v>
      </c>
      <c r="BK205" s="34">
        <v>2592</v>
      </c>
      <c r="BL205" s="34">
        <v>2640.7</v>
      </c>
      <c r="BM205" s="34">
        <f t="shared" si="41"/>
        <v>28474.2</v>
      </c>
      <c r="BN205" s="34">
        <f t="shared" si="40"/>
        <v>2000</v>
      </c>
      <c r="BO205" s="34">
        <f t="shared" si="40"/>
        <v>2100</v>
      </c>
      <c r="BP205" s="34">
        <f t="shared" si="40"/>
        <v>2100</v>
      </c>
      <c r="BQ205" s="34">
        <f t="shared" si="40"/>
        <v>2200</v>
      </c>
      <c r="BR205" s="34">
        <f t="shared" si="40"/>
        <v>2300</v>
      </c>
      <c r="BS205" s="34">
        <f t="shared" si="40"/>
        <v>2300</v>
      </c>
      <c r="BT205" s="34">
        <f t="shared" si="39"/>
        <v>2400</v>
      </c>
      <c r="BU205" s="34">
        <f t="shared" si="39"/>
        <v>2500</v>
      </c>
      <c r="BV205" s="34">
        <f t="shared" si="39"/>
        <v>2500</v>
      </c>
      <c r="BW205" s="34">
        <f t="shared" si="39"/>
        <v>2600</v>
      </c>
      <c r="BX205" s="34">
        <f t="shared" si="39"/>
        <v>2700</v>
      </c>
      <c r="BY205" s="34">
        <f t="shared" si="39"/>
        <v>2700</v>
      </c>
    </row>
    <row r="206" spans="1:77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  <c r="BA206" s="34">
        <v>6642.5</v>
      </c>
      <c r="BB206" s="34">
        <v>6642.1</v>
      </c>
      <c r="BC206" s="34">
        <v>6641.7</v>
      </c>
      <c r="BD206" s="34">
        <v>6641.3</v>
      </c>
      <c r="BE206" s="34">
        <v>6640.9</v>
      </c>
      <c r="BF206" s="34">
        <v>6640.5</v>
      </c>
      <c r="BG206" s="34">
        <v>6640.1</v>
      </c>
      <c r="BH206" s="34">
        <v>6639.7</v>
      </c>
      <c r="BI206" s="34">
        <v>6639.3</v>
      </c>
      <c r="BJ206" s="34">
        <v>6638.9</v>
      </c>
      <c r="BK206" s="34">
        <v>6638.5</v>
      </c>
      <c r="BL206" s="34">
        <v>6638.1</v>
      </c>
      <c r="BM206" s="34">
        <f t="shared" si="41"/>
        <v>79683.600000000006</v>
      </c>
      <c r="BN206" s="34">
        <f t="shared" si="40"/>
        <v>6600</v>
      </c>
      <c r="BO206" s="34">
        <f t="shared" si="40"/>
        <v>6600</v>
      </c>
      <c r="BP206" s="34">
        <f t="shared" si="40"/>
        <v>6600</v>
      </c>
      <c r="BQ206" s="34">
        <f t="shared" si="40"/>
        <v>6600</v>
      </c>
      <c r="BR206" s="34">
        <f t="shared" si="40"/>
        <v>6600</v>
      </c>
      <c r="BS206" s="34">
        <f t="shared" si="40"/>
        <v>6600</v>
      </c>
      <c r="BT206" s="34">
        <f t="shared" si="39"/>
        <v>6600</v>
      </c>
      <c r="BU206" s="34">
        <f t="shared" si="39"/>
        <v>6600</v>
      </c>
      <c r="BV206" s="34">
        <f t="shared" si="39"/>
        <v>6600</v>
      </c>
      <c r="BW206" s="34">
        <f t="shared" si="39"/>
        <v>6600</v>
      </c>
      <c r="BX206" s="34">
        <f t="shared" si="39"/>
        <v>6600</v>
      </c>
      <c r="BY206" s="34">
        <f t="shared" si="39"/>
        <v>6600</v>
      </c>
    </row>
    <row r="207" spans="1:77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  <c r="BA207" s="34">
        <v>13895.5</v>
      </c>
      <c r="BB207" s="34">
        <v>13944.1</v>
      </c>
      <c r="BC207" s="34">
        <v>13992.7</v>
      </c>
      <c r="BD207" s="34">
        <v>14041.3</v>
      </c>
      <c r="BE207" s="34">
        <v>14089.9</v>
      </c>
      <c r="BF207" s="34">
        <v>14138.5</v>
      </c>
      <c r="BG207" s="34">
        <v>14187.1</v>
      </c>
      <c r="BH207" s="34">
        <v>14235.7</v>
      </c>
      <c r="BI207" s="34">
        <v>14284.3</v>
      </c>
      <c r="BJ207" s="34">
        <v>14332.9</v>
      </c>
      <c r="BK207" s="34">
        <v>14381.5</v>
      </c>
      <c r="BL207" s="34">
        <v>14430.1</v>
      </c>
      <c r="BM207" s="34">
        <f t="shared" si="41"/>
        <v>169953.6</v>
      </c>
      <c r="BN207" s="34">
        <f t="shared" si="40"/>
        <v>13900</v>
      </c>
      <c r="BO207" s="34">
        <f t="shared" si="40"/>
        <v>13900</v>
      </c>
      <c r="BP207" s="34">
        <f t="shared" si="40"/>
        <v>14000</v>
      </c>
      <c r="BQ207" s="34">
        <f t="shared" si="40"/>
        <v>14000</v>
      </c>
      <c r="BR207" s="34">
        <f t="shared" si="40"/>
        <v>14100</v>
      </c>
      <c r="BS207" s="34">
        <f t="shared" si="40"/>
        <v>14100</v>
      </c>
      <c r="BT207" s="34">
        <f t="shared" si="39"/>
        <v>14200</v>
      </c>
      <c r="BU207" s="34">
        <f t="shared" si="39"/>
        <v>14200</v>
      </c>
      <c r="BV207" s="34">
        <f t="shared" si="39"/>
        <v>14300</v>
      </c>
      <c r="BW207" s="34">
        <f t="shared" si="39"/>
        <v>14300</v>
      </c>
      <c r="BX207" s="34">
        <f t="shared" si="39"/>
        <v>14400</v>
      </c>
      <c r="BY207" s="34">
        <f t="shared" si="39"/>
        <v>14400</v>
      </c>
    </row>
    <row r="208" spans="1:77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  <c r="BA208" s="34">
        <v>7585</v>
      </c>
      <c r="BB208" s="34">
        <v>7734.3</v>
      </c>
      <c r="BC208" s="34">
        <v>7883.6</v>
      </c>
      <c r="BD208" s="34">
        <v>8032.9</v>
      </c>
      <c r="BE208" s="34">
        <v>8182.2</v>
      </c>
      <c r="BF208" s="34">
        <v>8331.5</v>
      </c>
      <c r="BG208" s="34">
        <v>8480.7999999999993</v>
      </c>
      <c r="BH208" s="34">
        <v>8630.1</v>
      </c>
      <c r="BI208" s="34">
        <v>8779.4</v>
      </c>
      <c r="BJ208" s="34">
        <v>8928.7000000000007</v>
      </c>
      <c r="BK208" s="34">
        <v>9078</v>
      </c>
      <c r="BL208" s="34">
        <v>9227.2999999999993</v>
      </c>
      <c r="BM208" s="34">
        <f t="shared" si="41"/>
        <v>100873.8</v>
      </c>
      <c r="BN208" s="34">
        <f t="shared" si="40"/>
        <v>7400</v>
      </c>
      <c r="BO208" s="34">
        <f t="shared" si="40"/>
        <v>7600</v>
      </c>
      <c r="BP208" s="34">
        <f t="shared" si="40"/>
        <v>7700</v>
      </c>
      <c r="BQ208" s="34">
        <f t="shared" si="40"/>
        <v>7900</v>
      </c>
      <c r="BR208" s="34">
        <f t="shared" si="40"/>
        <v>8100</v>
      </c>
      <c r="BS208" s="34">
        <f t="shared" si="40"/>
        <v>8300</v>
      </c>
      <c r="BT208" s="34">
        <f t="shared" si="39"/>
        <v>8500</v>
      </c>
      <c r="BU208" s="34">
        <f t="shared" si="39"/>
        <v>8700</v>
      </c>
      <c r="BV208" s="34">
        <f t="shared" si="39"/>
        <v>8900</v>
      </c>
      <c r="BW208" s="34">
        <f t="shared" si="39"/>
        <v>9100</v>
      </c>
      <c r="BX208" s="34">
        <f t="shared" si="39"/>
        <v>9300</v>
      </c>
      <c r="BY208" s="34">
        <f t="shared" si="39"/>
        <v>9400</v>
      </c>
    </row>
    <row r="209" spans="1:77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  <c r="BA209" s="34">
        <v>21156</v>
      </c>
      <c r="BB209" s="34">
        <v>21377</v>
      </c>
      <c r="BC209" s="34">
        <v>21598</v>
      </c>
      <c r="BD209" s="34">
        <v>21819</v>
      </c>
      <c r="BE209" s="34">
        <v>22040</v>
      </c>
      <c r="BF209" s="34">
        <v>22261</v>
      </c>
      <c r="BG209" s="34">
        <v>22482</v>
      </c>
      <c r="BH209" s="34">
        <v>22703</v>
      </c>
      <c r="BI209" s="34">
        <v>22924</v>
      </c>
      <c r="BJ209" s="34">
        <v>23145</v>
      </c>
      <c r="BK209" s="34">
        <v>23366</v>
      </c>
      <c r="BL209" s="34">
        <v>23587</v>
      </c>
      <c r="BM209" s="34">
        <f t="shared" si="41"/>
        <v>268458</v>
      </c>
      <c r="BN209" s="34">
        <f t="shared" si="40"/>
        <v>21000</v>
      </c>
      <c r="BO209" s="34">
        <f t="shared" si="40"/>
        <v>21200</v>
      </c>
      <c r="BP209" s="34">
        <f t="shared" si="40"/>
        <v>21500</v>
      </c>
      <c r="BQ209" s="34">
        <f t="shared" si="40"/>
        <v>21700</v>
      </c>
      <c r="BR209" s="34">
        <f t="shared" si="40"/>
        <v>22000</v>
      </c>
      <c r="BS209" s="34">
        <f t="shared" si="40"/>
        <v>22200</v>
      </c>
      <c r="BT209" s="34">
        <f t="shared" si="39"/>
        <v>22500</v>
      </c>
      <c r="BU209" s="34">
        <f t="shared" si="39"/>
        <v>22700</v>
      </c>
      <c r="BV209" s="34">
        <f t="shared" si="39"/>
        <v>23000</v>
      </c>
      <c r="BW209" s="34">
        <f t="shared" si="39"/>
        <v>23200</v>
      </c>
      <c r="BX209" s="34">
        <f t="shared" si="39"/>
        <v>23500</v>
      </c>
      <c r="BY209" s="34">
        <f t="shared" si="39"/>
        <v>23800</v>
      </c>
    </row>
    <row r="210" spans="1:77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  <c r="BA210" s="34">
        <v>4931.5</v>
      </c>
      <c r="BB210" s="34">
        <v>4998.2</v>
      </c>
      <c r="BC210" s="34">
        <v>5064.8999999999996</v>
      </c>
      <c r="BD210" s="34">
        <v>5131.6000000000004</v>
      </c>
      <c r="BE210" s="34">
        <v>5198.3</v>
      </c>
      <c r="BF210" s="34">
        <v>5265</v>
      </c>
      <c r="BG210" s="34">
        <v>5331.7</v>
      </c>
      <c r="BH210" s="34">
        <v>5398.4</v>
      </c>
      <c r="BI210" s="34">
        <v>5465.1</v>
      </c>
      <c r="BJ210" s="34">
        <v>5531.8</v>
      </c>
      <c r="BK210" s="34">
        <v>5598.5</v>
      </c>
      <c r="BL210" s="34">
        <v>5665.2</v>
      </c>
      <c r="BM210" s="34">
        <f t="shared" si="41"/>
        <v>63580.2</v>
      </c>
      <c r="BN210" s="34">
        <f t="shared" si="40"/>
        <v>4900</v>
      </c>
      <c r="BO210" s="34">
        <f t="shared" si="40"/>
        <v>4900</v>
      </c>
      <c r="BP210" s="34">
        <f t="shared" si="40"/>
        <v>5000</v>
      </c>
      <c r="BQ210" s="34">
        <f t="shared" si="40"/>
        <v>5100</v>
      </c>
      <c r="BR210" s="34">
        <f t="shared" si="40"/>
        <v>5200</v>
      </c>
      <c r="BS210" s="34">
        <f t="shared" si="40"/>
        <v>5300</v>
      </c>
      <c r="BT210" s="34">
        <f t="shared" si="39"/>
        <v>5300</v>
      </c>
      <c r="BU210" s="34">
        <f t="shared" si="39"/>
        <v>5400</v>
      </c>
      <c r="BV210" s="34">
        <f t="shared" si="39"/>
        <v>5500</v>
      </c>
      <c r="BW210" s="34">
        <f t="shared" si="39"/>
        <v>5600</v>
      </c>
      <c r="BX210" s="34">
        <f t="shared" si="39"/>
        <v>5700</v>
      </c>
      <c r="BY210" s="34">
        <f t="shared" si="39"/>
        <v>5700</v>
      </c>
    </row>
    <row r="211" spans="1:77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  <c r="BA211" s="34">
        <v>16005</v>
      </c>
      <c r="BB211" s="34">
        <v>16126.3</v>
      </c>
      <c r="BC211" s="34">
        <v>16247.6</v>
      </c>
      <c r="BD211" s="34">
        <v>16368.9</v>
      </c>
      <c r="BE211" s="34">
        <v>16490.2</v>
      </c>
      <c r="BF211" s="34">
        <v>16611.5</v>
      </c>
      <c r="BG211" s="34">
        <v>16732.8</v>
      </c>
      <c r="BH211" s="34">
        <v>16854.099999999999</v>
      </c>
      <c r="BI211" s="34">
        <v>16975.400000000001</v>
      </c>
      <c r="BJ211" s="34">
        <v>17096.7</v>
      </c>
      <c r="BK211" s="34">
        <v>17218</v>
      </c>
      <c r="BL211" s="34">
        <v>17339.3</v>
      </c>
      <c r="BM211" s="34">
        <f t="shared" si="41"/>
        <v>200065.8</v>
      </c>
      <c r="BN211" s="34">
        <f t="shared" si="40"/>
        <v>15900</v>
      </c>
      <c r="BO211" s="34">
        <f t="shared" si="40"/>
        <v>16100</v>
      </c>
      <c r="BP211" s="34">
        <f t="shared" si="40"/>
        <v>16200</v>
      </c>
      <c r="BQ211" s="34">
        <f t="shared" si="40"/>
        <v>16300</v>
      </c>
      <c r="BR211" s="34">
        <f t="shared" si="40"/>
        <v>16500</v>
      </c>
      <c r="BS211" s="34">
        <f t="shared" si="40"/>
        <v>16600</v>
      </c>
      <c r="BT211" s="34">
        <f t="shared" si="39"/>
        <v>16700</v>
      </c>
      <c r="BU211" s="34">
        <f t="shared" si="39"/>
        <v>16900</v>
      </c>
      <c r="BV211" s="34">
        <f t="shared" si="39"/>
        <v>17000</v>
      </c>
      <c r="BW211" s="34">
        <f t="shared" si="39"/>
        <v>17100</v>
      </c>
      <c r="BX211" s="34">
        <f t="shared" si="39"/>
        <v>17300</v>
      </c>
      <c r="BY211" s="34">
        <f t="shared" si="39"/>
        <v>17400</v>
      </c>
    </row>
    <row r="212" spans="1:77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  <c r="BA212" s="34">
        <v>10830</v>
      </c>
      <c r="BB212" s="34">
        <v>10899.7</v>
      </c>
      <c r="BC212" s="34">
        <v>10969.4</v>
      </c>
      <c r="BD212" s="34">
        <v>11039.1</v>
      </c>
      <c r="BE212" s="34">
        <v>11108.8</v>
      </c>
      <c r="BF212" s="34">
        <v>11178.5</v>
      </c>
      <c r="BG212" s="34">
        <v>11248.2</v>
      </c>
      <c r="BH212" s="34">
        <v>11317.9</v>
      </c>
      <c r="BI212" s="34">
        <v>11387.6</v>
      </c>
      <c r="BJ212" s="34">
        <v>11457.3</v>
      </c>
      <c r="BK212" s="34">
        <v>11527</v>
      </c>
      <c r="BL212" s="34">
        <v>11596.7</v>
      </c>
      <c r="BM212" s="34">
        <f t="shared" si="41"/>
        <v>134560.20000000001</v>
      </c>
      <c r="BN212" s="34">
        <f t="shared" si="40"/>
        <v>10800</v>
      </c>
      <c r="BO212" s="34">
        <f t="shared" si="40"/>
        <v>10900</v>
      </c>
      <c r="BP212" s="34">
        <f t="shared" si="40"/>
        <v>11000</v>
      </c>
      <c r="BQ212" s="34">
        <f t="shared" si="40"/>
        <v>11000</v>
      </c>
      <c r="BR212" s="34">
        <f t="shared" si="40"/>
        <v>11100</v>
      </c>
      <c r="BS212" s="34">
        <f t="shared" si="40"/>
        <v>11200</v>
      </c>
      <c r="BT212" s="34">
        <f t="shared" si="39"/>
        <v>11300</v>
      </c>
      <c r="BU212" s="34">
        <f t="shared" si="39"/>
        <v>11300</v>
      </c>
      <c r="BV212" s="34">
        <f t="shared" si="39"/>
        <v>11400</v>
      </c>
      <c r="BW212" s="34">
        <f t="shared" si="39"/>
        <v>11500</v>
      </c>
      <c r="BX212" s="34">
        <f t="shared" si="39"/>
        <v>11600</v>
      </c>
      <c r="BY212" s="34">
        <f t="shared" si="39"/>
        <v>11600</v>
      </c>
    </row>
    <row r="213" spans="1:77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  <c r="BA213" s="34">
        <v>6016.5</v>
      </c>
      <c r="BB213" s="34">
        <v>6033.2</v>
      </c>
      <c r="BC213" s="34">
        <v>6049.9</v>
      </c>
      <c r="BD213" s="34">
        <v>6066.6</v>
      </c>
      <c r="BE213" s="34">
        <v>6083.3</v>
      </c>
      <c r="BF213" s="34">
        <v>6100</v>
      </c>
      <c r="BG213" s="34">
        <v>6116.7</v>
      </c>
      <c r="BH213" s="34">
        <v>6133.4</v>
      </c>
      <c r="BI213" s="34">
        <v>6150.1</v>
      </c>
      <c r="BJ213" s="34">
        <v>6166.8</v>
      </c>
      <c r="BK213" s="34">
        <v>6183.5</v>
      </c>
      <c r="BL213" s="34">
        <v>6200.2</v>
      </c>
      <c r="BM213" s="57">
        <v>88000</v>
      </c>
      <c r="BN213" s="57">
        <f>ROUND($BM213/12,-2)</f>
        <v>7300</v>
      </c>
      <c r="BO213" s="57">
        <f t="shared" ref="BO213:BY213" si="42">ROUND($BM213/12,-2)</f>
        <v>7300</v>
      </c>
      <c r="BP213" s="57">
        <f t="shared" si="42"/>
        <v>7300</v>
      </c>
      <c r="BQ213" s="57">
        <f t="shared" si="42"/>
        <v>7300</v>
      </c>
      <c r="BR213" s="57">
        <f t="shared" si="42"/>
        <v>7300</v>
      </c>
      <c r="BS213" s="57">
        <f t="shared" si="42"/>
        <v>7300</v>
      </c>
      <c r="BT213" s="57">
        <f t="shared" si="42"/>
        <v>7300</v>
      </c>
      <c r="BU213" s="57">
        <f t="shared" si="42"/>
        <v>7300</v>
      </c>
      <c r="BV213" s="57">
        <f t="shared" si="42"/>
        <v>7300</v>
      </c>
      <c r="BW213" s="57">
        <f t="shared" si="42"/>
        <v>7300</v>
      </c>
      <c r="BX213" s="57">
        <f t="shared" si="42"/>
        <v>7300</v>
      </c>
      <c r="BY213" s="57">
        <f t="shared" si="42"/>
        <v>7300</v>
      </c>
    </row>
    <row r="214" spans="1:77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  <c r="BA214" s="34">
        <v>2093.5</v>
      </c>
      <c r="BB214" s="34">
        <v>2023.1</v>
      </c>
      <c r="BC214" s="34">
        <v>1952.7</v>
      </c>
      <c r="BD214" s="34">
        <v>1882.3</v>
      </c>
      <c r="BE214" s="34">
        <v>1811.9</v>
      </c>
      <c r="BF214" s="34">
        <v>1741.5</v>
      </c>
      <c r="BG214" s="34">
        <v>1671.1</v>
      </c>
      <c r="BH214" s="34">
        <v>1600.7</v>
      </c>
      <c r="BI214" s="34">
        <v>1530.3</v>
      </c>
      <c r="BJ214" s="34">
        <v>1459.9</v>
      </c>
      <c r="BK214" s="34">
        <v>1389.5</v>
      </c>
      <c r="BL214" s="34">
        <v>1319.1</v>
      </c>
      <c r="BM214" s="34">
        <f t="shared" si="41"/>
        <v>20475.599999999999</v>
      </c>
      <c r="BN214" s="34">
        <f t="shared" si="40"/>
        <v>2000</v>
      </c>
      <c r="BO214" s="34">
        <f t="shared" si="40"/>
        <v>1900</v>
      </c>
      <c r="BP214" s="34">
        <f t="shared" si="40"/>
        <v>1900</v>
      </c>
      <c r="BQ214" s="34">
        <f t="shared" si="40"/>
        <v>1800</v>
      </c>
      <c r="BR214" s="34">
        <f t="shared" si="40"/>
        <v>1800</v>
      </c>
      <c r="BS214" s="34">
        <f t="shared" si="40"/>
        <v>1700</v>
      </c>
      <c r="BT214" s="34">
        <f t="shared" si="39"/>
        <v>1700</v>
      </c>
      <c r="BU214" s="34">
        <f t="shared" si="39"/>
        <v>1600</v>
      </c>
      <c r="BV214" s="34">
        <f t="shared" si="39"/>
        <v>1600</v>
      </c>
      <c r="BW214" s="34">
        <f t="shared" si="39"/>
        <v>1500</v>
      </c>
      <c r="BX214" s="34">
        <f t="shared" si="39"/>
        <v>1500</v>
      </c>
      <c r="BY214" s="34">
        <f t="shared" si="39"/>
        <v>1400</v>
      </c>
    </row>
    <row r="215" spans="1:77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  <c r="BA215" s="34">
        <v>2050.5</v>
      </c>
      <c r="BB215" s="34">
        <v>1886.9</v>
      </c>
      <c r="BC215" s="34">
        <v>1723.3</v>
      </c>
      <c r="BD215" s="34">
        <v>1559.7</v>
      </c>
      <c r="BE215" s="34">
        <v>1396.1</v>
      </c>
      <c r="BF215" s="34">
        <v>1232.5</v>
      </c>
      <c r="BG215" s="34">
        <v>1068.9000000000001</v>
      </c>
      <c r="BH215" s="34">
        <v>905.3</v>
      </c>
      <c r="BI215" s="34">
        <v>741.7</v>
      </c>
      <c r="BJ215" s="34">
        <v>578.1</v>
      </c>
      <c r="BK215" s="34">
        <v>414.5</v>
      </c>
      <c r="BL215" s="34">
        <v>250.9</v>
      </c>
      <c r="BM215" s="34">
        <f t="shared" si="41"/>
        <v>13808.4</v>
      </c>
      <c r="BN215" s="34">
        <f t="shared" si="40"/>
        <v>1500</v>
      </c>
      <c r="BO215" s="34">
        <f t="shared" si="40"/>
        <v>1400</v>
      </c>
      <c r="BP215" s="34">
        <f t="shared" si="40"/>
        <v>1400</v>
      </c>
      <c r="BQ215" s="34">
        <f t="shared" si="40"/>
        <v>1300</v>
      </c>
      <c r="BR215" s="34">
        <f t="shared" si="40"/>
        <v>1200</v>
      </c>
      <c r="BS215" s="34">
        <f t="shared" si="40"/>
        <v>1200</v>
      </c>
      <c r="BT215" s="34">
        <f t="shared" si="39"/>
        <v>1100</v>
      </c>
      <c r="BU215" s="34">
        <f t="shared" si="39"/>
        <v>1100</v>
      </c>
      <c r="BV215" s="34">
        <f t="shared" si="39"/>
        <v>1000</v>
      </c>
      <c r="BW215" s="34">
        <f t="shared" si="39"/>
        <v>900</v>
      </c>
      <c r="BX215" s="34">
        <f t="shared" si="39"/>
        <v>900</v>
      </c>
      <c r="BY215" s="34">
        <f t="shared" si="39"/>
        <v>800</v>
      </c>
    </row>
    <row r="216" spans="1:77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  <c r="BA216" s="34">
        <v>14041.5</v>
      </c>
      <c r="BB216" s="34">
        <v>14298.2</v>
      </c>
      <c r="BC216" s="34">
        <v>14554.9</v>
      </c>
      <c r="BD216" s="34">
        <v>14811.6</v>
      </c>
      <c r="BE216" s="34">
        <v>15068.3</v>
      </c>
      <c r="BF216" s="34">
        <v>15325</v>
      </c>
      <c r="BG216" s="34">
        <v>15581.7</v>
      </c>
      <c r="BH216" s="34">
        <v>15838.4</v>
      </c>
      <c r="BI216" s="34">
        <v>16095.1</v>
      </c>
      <c r="BJ216" s="34">
        <v>16351.8</v>
      </c>
      <c r="BK216" s="34">
        <v>16608.5</v>
      </c>
      <c r="BL216" s="34">
        <v>16865.2</v>
      </c>
      <c r="BM216" s="34">
        <f t="shared" si="41"/>
        <v>185440.19999999998</v>
      </c>
      <c r="BN216" s="34">
        <f t="shared" si="40"/>
        <v>13700</v>
      </c>
      <c r="BO216" s="34">
        <f t="shared" si="40"/>
        <v>14000</v>
      </c>
      <c r="BP216" s="34">
        <f t="shared" si="40"/>
        <v>14300</v>
      </c>
      <c r="BQ216" s="34">
        <f t="shared" si="40"/>
        <v>14700</v>
      </c>
      <c r="BR216" s="34">
        <f t="shared" si="40"/>
        <v>15000</v>
      </c>
      <c r="BS216" s="34">
        <f t="shared" si="40"/>
        <v>15300</v>
      </c>
      <c r="BT216" s="34">
        <f t="shared" si="39"/>
        <v>15600</v>
      </c>
      <c r="BU216" s="34">
        <f t="shared" si="39"/>
        <v>15900</v>
      </c>
      <c r="BV216" s="34">
        <f t="shared" si="39"/>
        <v>16300</v>
      </c>
      <c r="BW216" s="34">
        <f t="shared" si="39"/>
        <v>16600</v>
      </c>
      <c r="BX216" s="34">
        <f t="shared" si="39"/>
        <v>16900</v>
      </c>
      <c r="BY216" s="34">
        <f t="shared" si="39"/>
        <v>17200</v>
      </c>
    </row>
    <row r="217" spans="1:77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  <c r="BA217" s="34">
        <v>6055</v>
      </c>
      <c r="BB217" s="34">
        <v>5936</v>
      </c>
      <c r="BC217" s="34">
        <v>5817</v>
      </c>
      <c r="BD217" s="34">
        <v>5698</v>
      </c>
      <c r="BE217" s="34">
        <v>5579</v>
      </c>
      <c r="BF217" s="34">
        <v>5460</v>
      </c>
      <c r="BG217" s="34">
        <v>5341</v>
      </c>
      <c r="BH217" s="34">
        <v>5222</v>
      </c>
      <c r="BI217" s="34">
        <v>5103</v>
      </c>
      <c r="BJ217" s="34">
        <v>4984</v>
      </c>
      <c r="BK217" s="34">
        <v>4865</v>
      </c>
      <c r="BL217" s="34">
        <v>4746</v>
      </c>
      <c r="BM217" s="34">
        <f t="shared" si="41"/>
        <v>64806</v>
      </c>
      <c r="BN217" s="34">
        <f t="shared" si="40"/>
        <v>5900</v>
      </c>
      <c r="BO217" s="34">
        <f t="shared" si="40"/>
        <v>5800</v>
      </c>
      <c r="BP217" s="34">
        <f t="shared" si="40"/>
        <v>5700</v>
      </c>
      <c r="BQ217" s="34">
        <f t="shared" si="40"/>
        <v>5600</v>
      </c>
      <c r="BR217" s="34">
        <f t="shared" si="40"/>
        <v>5500</v>
      </c>
      <c r="BS217" s="34">
        <f t="shared" si="40"/>
        <v>5400</v>
      </c>
      <c r="BT217" s="34">
        <f t="shared" si="39"/>
        <v>5400</v>
      </c>
      <c r="BU217" s="34">
        <f t="shared" si="39"/>
        <v>5300</v>
      </c>
      <c r="BV217" s="34">
        <f t="shared" si="39"/>
        <v>5200</v>
      </c>
      <c r="BW217" s="34">
        <f t="shared" si="39"/>
        <v>5100</v>
      </c>
      <c r="BX217" s="34">
        <f t="shared" si="39"/>
        <v>5000</v>
      </c>
      <c r="BY217" s="34">
        <f t="shared" si="39"/>
        <v>4900</v>
      </c>
    </row>
    <row r="218" spans="1:77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  <c r="BA218" s="34">
        <v>13167.5</v>
      </c>
      <c r="BB218" s="34">
        <v>13250.8</v>
      </c>
      <c r="BC218" s="34">
        <v>13334.1</v>
      </c>
      <c r="BD218" s="34">
        <v>13417.4</v>
      </c>
      <c r="BE218" s="34">
        <v>13500.7</v>
      </c>
      <c r="BF218" s="34">
        <v>13584</v>
      </c>
      <c r="BG218" s="34">
        <v>13667.3</v>
      </c>
      <c r="BH218" s="34">
        <v>13750.6</v>
      </c>
      <c r="BI218" s="34">
        <v>13833.9</v>
      </c>
      <c r="BJ218" s="34">
        <v>13917.2</v>
      </c>
      <c r="BK218" s="34">
        <v>14000.5</v>
      </c>
      <c r="BL218" s="34">
        <v>14083.8</v>
      </c>
      <c r="BM218" s="34">
        <f t="shared" si="41"/>
        <v>163507.79999999999</v>
      </c>
      <c r="BN218" s="34">
        <f t="shared" si="40"/>
        <v>13100</v>
      </c>
      <c r="BO218" s="34">
        <f t="shared" si="40"/>
        <v>13200</v>
      </c>
      <c r="BP218" s="34">
        <f t="shared" si="40"/>
        <v>13300</v>
      </c>
      <c r="BQ218" s="34">
        <f t="shared" si="40"/>
        <v>13400</v>
      </c>
      <c r="BR218" s="34">
        <f t="shared" si="40"/>
        <v>13500</v>
      </c>
      <c r="BS218" s="34">
        <f t="shared" si="40"/>
        <v>13600</v>
      </c>
      <c r="BT218" s="34">
        <f t="shared" si="39"/>
        <v>13700</v>
      </c>
      <c r="BU218" s="34">
        <f t="shared" si="39"/>
        <v>13800</v>
      </c>
      <c r="BV218" s="34">
        <f t="shared" si="39"/>
        <v>13800</v>
      </c>
      <c r="BW218" s="34">
        <f t="shared" si="39"/>
        <v>13900</v>
      </c>
      <c r="BX218" s="34">
        <f t="shared" si="39"/>
        <v>14000</v>
      </c>
      <c r="BY218" s="34">
        <f t="shared" si="39"/>
        <v>14100</v>
      </c>
    </row>
    <row r="219" spans="1:77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  <c r="BA219" s="34">
        <v>15149.5</v>
      </c>
      <c r="BB219" s="34">
        <v>15275.9</v>
      </c>
      <c r="BC219" s="34">
        <v>15402.3</v>
      </c>
      <c r="BD219" s="34">
        <v>15528.7</v>
      </c>
      <c r="BE219" s="34">
        <v>15655.1</v>
      </c>
      <c r="BF219" s="34">
        <v>15781.5</v>
      </c>
      <c r="BG219" s="34">
        <v>15907.9</v>
      </c>
      <c r="BH219" s="34">
        <v>16034.3</v>
      </c>
      <c r="BI219" s="34">
        <v>16160.7</v>
      </c>
      <c r="BJ219" s="34">
        <v>16287.1</v>
      </c>
      <c r="BK219" s="34">
        <v>16413.5</v>
      </c>
      <c r="BL219" s="34">
        <v>16539.900000000001</v>
      </c>
      <c r="BM219" s="34">
        <f t="shared" si="41"/>
        <v>190136.4</v>
      </c>
      <c r="BN219" s="34">
        <f t="shared" si="40"/>
        <v>15100</v>
      </c>
      <c r="BO219" s="34">
        <f t="shared" si="40"/>
        <v>15200</v>
      </c>
      <c r="BP219" s="34">
        <f t="shared" si="40"/>
        <v>15400</v>
      </c>
      <c r="BQ219" s="34">
        <f t="shared" si="40"/>
        <v>15500</v>
      </c>
      <c r="BR219" s="34">
        <f t="shared" si="40"/>
        <v>15600</v>
      </c>
      <c r="BS219" s="34">
        <f t="shared" si="40"/>
        <v>15800</v>
      </c>
      <c r="BT219" s="34">
        <f t="shared" si="39"/>
        <v>15900</v>
      </c>
      <c r="BU219" s="34">
        <f t="shared" si="39"/>
        <v>16100</v>
      </c>
      <c r="BV219" s="34">
        <f t="shared" si="39"/>
        <v>16200</v>
      </c>
      <c r="BW219" s="34">
        <f t="shared" si="39"/>
        <v>16300</v>
      </c>
      <c r="BX219" s="34">
        <f t="shared" si="39"/>
        <v>16500</v>
      </c>
      <c r="BY219" s="34">
        <f t="shared" si="39"/>
        <v>16600</v>
      </c>
    </row>
    <row r="220" spans="1:77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  <c r="BA220" s="34">
        <v>9517</v>
      </c>
      <c r="BB220" s="34">
        <v>9479</v>
      </c>
      <c r="BC220" s="34">
        <v>9441</v>
      </c>
      <c r="BD220" s="34">
        <v>9403</v>
      </c>
      <c r="BE220" s="34">
        <v>9365</v>
      </c>
      <c r="BF220" s="34">
        <v>9327</v>
      </c>
      <c r="BG220" s="34">
        <v>9289</v>
      </c>
      <c r="BH220" s="34">
        <v>9251</v>
      </c>
      <c r="BI220" s="34">
        <v>9213</v>
      </c>
      <c r="BJ220" s="34">
        <v>9175</v>
      </c>
      <c r="BK220" s="34">
        <v>9137</v>
      </c>
      <c r="BL220" s="34">
        <v>9099</v>
      </c>
      <c r="BM220" s="34">
        <f t="shared" si="41"/>
        <v>111696</v>
      </c>
      <c r="BN220" s="34">
        <f t="shared" si="40"/>
        <v>9500</v>
      </c>
      <c r="BO220" s="34">
        <f t="shared" si="40"/>
        <v>9500</v>
      </c>
      <c r="BP220" s="34">
        <f t="shared" si="40"/>
        <v>9400</v>
      </c>
      <c r="BQ220" s="34">
        <f t="shared" si="40"/>
        <v>9400</v>
      </c>
      <c r="BR220" s="34">
        <f t="shared" si="40"/>
        <v>9400</v>
      </c>
      <c r="BS220" s="34">
        <f t="shared" si="40"/>
        <v>9300</v>
      </c>
      <c r="BT220" s="34">
        <f t="shared" si="39"/>
        <v>9300</v>
      </c>
      <c r="BU220" s="34">
        <f t="shared" si="39"/>
        <v>9300</v>
      </c>
      <c r="BV220" s="34">
        <f t="shared" si="39"/>
        <v>9200</v>
      </c>
      <c r="BW220" s="34">
        <f t="shared" si="39"/>
        <v>9200</v>
      </c>
      <c r="BX220" s="34">
        <f t="shared" si="39"/>
        <v>9100</v>
      </c>
      <c r="BY220" s="34">
        <f t="shared" si="39"/>
        <v>9100</v>
      </c>
    </row>
    <row r="221" spans="1:77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  <c r="BA221" s="34">
        <v>6149</v>
      </c>
      <c r="BB221" s="34">
        <v>6312.3</v>
      </c>
      <c r="BC221" s="34">
        <v>6475.6</v>
      </c>
      <c r="BD221" s="34">
        <v>6638.9</v>
      </c>
      <c r="BE221" s="34">
        <v>6802.2</v>
      </c>
      <c r="BF221" s="34">
        <v>6965.5</v>
      </c>
      <c r="BG221" s="34">
        <v>7128.8</v>
      </c>
      <c r="BH221" s="34">
        <v>7292.1</v>
      </c>
      <c r="BI221" s="34">
        <v>7455.4</v>
      </c>
      <c r="BJ221" s="34">
        <v>7618.7</v>
      </c>
      <c r="BK221" s="34">
        <v>7782</v>
      </c>
      <c r="BL221" s="34">
        <v>7945.3</v>
      </c>
      <c r="BM221" s="34">
        <f t="shared" si="41"/>
        <v>84565.8</v>
      </c>
      <c r="BN221" s="34">
        <f t="shared" si="40"/>
        <v>5800</v>
      </c>
      <c r="BO221" s="34">
        <f t="shared" si="40"/>
        <v>6000</v>
      </c>
      <c r="BP221" s="34">
        <f t="shared" si="40"/>
        <v>6300</v>
      </c>
      <c r="BQ221" s="34">
        <f t="shared" si="40"/>
        <v>6500</v>
      </c>
      <c r="BR221" s="34">
        <f t="shared" si="40"/>
        <v>6700</v>
      </c>
      <c r="BS221" s="34">
        <f t="shared" si="40"/>
        <v>6900</v>
      </c>
      <c r="BT221" s="34">
        <f t="shared" si="39"/>
        <v>7200</v>
      </c>
      <c r="BU221" s="34">
        <f t="shared" si="39"/>
        <v>7400</v>
      </c>
      <c r="BV221" s="34">
        <f t="shared" si="39"/>
        <v>7600</v>
      </c>
      <c r="BW221" s="34">
        <f t="shared" ref="BW221:BY280" si="43">ROUND($BM221/SUM($AO221:$AZ221)*AX221,-2)</f>
        <v>7800</v>
      </c>
      <c r="BX221" s="34">
        <f t="shared" si="43"/>
        <v>8100</v>
      </c>
      <c r="BY221" s="34">
        <f t="shared" si="43"/>
        <v>8300</v>
      </c>
    </row>
    <row r="222" spans="1:77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  <c r="BA222" s="34">
        <v>13395</v>
      </c>
      <c r="BB222" s="34">
        <v>13403.3</v>
      </c>
      <c r="BC222" s="34">
        <v>13411.6</v>
      </c>
      <c r="BD222" s="34">
        <v>13419.9</v>
      </c>
      <c r="BE222" s="34">
        <v>13428.2</v>
      </c>
      <c r="BF222" s="34">
        <v>13436.5</v>
      </c>
      <c r="BG222" s="34">
        <v>13444.8</v>
      </c>
      <c r="BH222" s="34">
        <v>13453.1</v>
      </c>
      <c r="BI222" s="34">
        <v>13461.4</v>
      </c>
      <c r="BJ222" s="34">
        <v>13469.7</v>
      </c>
      <c r="BK222" s="34">
        <v>13478</v>
      </c>
      <c r="BL222" s="34">
        <v>13486.3</v>
      </c>
      <c r="BM222" s="34">
        <f t="shared" si="41"/>
        <v>161287.79999999999</v>
      </c>
      <c r="BN222" s="34">
        <f t="shared" si="40"/>
        <v>13400</v>
      </c>
      <c r="BO222" s="34">
        <f t="shared" si="40"/>
        <v>13400</v>
      </c>
      <c r="BP222" s="34">
        <f t="shared" si="40"/>
        <v>13400</v>
      </c>
      <c r="BQ222" s="34">
        <f t="shared" si="40"/>
        <v>13400</v>
      </c>
      <c r="BR222" s="34">
        <f t="shared" si="40"/>
        <v>13400</v>
      </c>
      <c r="BS222" s="34">
        <f t="shared" si="40"/>
        <v>13400</v>
      </c>
      <c r="BT222" s="34">
        <f t="shared" si="40"/>
        <v>13400</v>
      </c>
      <c r="BU222" s="34">
        <f t="shared" si="40"/>
        <v>13500</v>
      </c>
      <c r="BV222" s="34">
        <f t="shared" si="40"/>
        <v>13500</v>
      </c>
      <c r="BW222" s="34">
        <f t="shared" si="43"/>
        <v>13500</v>
      </c>
      <c r="BX222" s="34">
        <f t="shared" si="43"/>
        <v>13500</v>
      </c>
      <c r="BY222" s="34">
        <f t="shared" si="43"/>
        <v>13500</v>
      </c>
    </row>
    <row r="223" spans="1:77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  <c r="BA223" s="34">
        <v>854</v>
      </c>
      <c r="BB223" s="34">
        <v>821</v>
      </c>
      <c r="BC223" s="34">
        <v>788</v>
      </c>
      <c r="BD223" s="34">
        <v>755</v>
      </c>
      <c r="BE223" s="34">
        <v>722</v>
      </c>
      <c r="BF223" s="34">
        <v>689</v>
      </c>
      <c r="BG223" s="34">
        <v>656</v>
      </c>
      <c r="BH223" s="34">
        <v>623</v>
      </c>
      <c r="BI223" s="34">
        <v>590</v>
      </c>
      <c r="BJ223" s="34">
        <v>557</v>
      </c>
      <c r="BK223" s="34">
        <v>524</v>
      </c>
      <c r="BL223" s="34">
        <v>491</v>
      </c>
      <c r="BM223" s="34">
        <f t="shared" si="41"/>
        <v>8070</v>
      </c>
      <c r="BN223" s="34">
        <f t="shared" ref="BN223:BV251" si="44">ROUND($BM223/SUM($AO223:$AZ223)*AO223,-2)</f>
        <v>800</v>
      </c>
      <c r="BO223" s="34">
        <f t="shared" si="44"/>
        <v>800</v>
      </c>
      <c r="BP223" s="34">
        <f t="shared" si="44"/>
        <v>700</v>
      </c>
      <c r="BQ223" s="34">
        <f t="shared" si="44"/>
        <v>700</v>
      </c>
      <c r="BR223" s="34">
        <f t="shared" si="44"/>
        <v>700</v>
      </c>
      <c r="BS223" s="34">
        <f t="shared" si="44"/>
        <v>700</v>
      </c>
      <c r="BT223" s="34">
        <f t="shared" si="44"/>
        <v>700</v>
      </c>
      <c r="BU223" s="34">
        <f t="shared" si="44"/>
        <v>600</v>
      </c>
      <c r="BV223" s="34">
        <f t="shared" si="44"/>
        <v>600</v>
      </c>
      <c r="BW223" s="34">
        <f t="shared" si="43"/>
        <v>600</v>
      </c>
      <c r="BX223" s="34">
        <f t="shared" si="43"/>
        <v>600</v>
      </c>
      <c r="BY223" s="34">
        <f t="shared" si="43"/>
        <v>600</v>
      </c>
    </row>
    <row r="224" spans="1:77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  <c r="BA224" s="34">
        <v>-2941.5</v>
      </c>
      <c r="BB224" s="34">
        <v>-3100.1</v>
      </c>
      <c r="BC224" s="34">
        <v>-3258.7</v>
      </c>
      <c r="BD224" s="34">
        <v>-3417.3</v>
      </c>
      <c r="BE224" s="34">
        <v>-3575.9</v>
      </c>
      <c r="BF224" s="34">
        <v>-3734.5</v>
      </c>
      <c r="BG224" s="34">
        <v>-3893.1</v>
      </c>
      <c r="BH224" s="34">
        <v>-4051.7</v>
      </c>
      <c r="BI224" s="34">
        <v>-4210.3</v>
      </c>
      <c r="BJ224" s="34">
        <v>-4368.8999999999996</v>
      </c>
      <c r="BK224" s="34">
        <v>-4527.5</v>
      </c>
      <c r="BL224" s="34">
        <v>-4686.1000000000004</v>
      </c>
      <c r="BM224" s="34">
        <f t="shared" si="41"/>
        <v>-45765.599999999999</v>
      </c>
      <c r="BN224" s="34">
        <f t="shared" si="44"/>
        <v>-2100</v>
      </c>
      <c r="BO224" s="34">
        <f t="shared" si="44"/>
        <v>-2400</v>
      </c>
      <c r="BP224" s="34">
        <f t="shared" si="44"/>
        <v>-2700</v>
      </c>
      <c r="BQ224" s="34">
        <f t="shared" si="44"/>
        <v>-3000</v>
      </c>
      <c r="BR224" s="34">
        <f t="shared" si="44"/>
        <v>-3300</v>
      </c>
      <c r="BS224" s="34">
        <f t="shared" si="44"/>
        <v>-3700</v>
      </c>
      <c r="BT224" s="34">
        <f t="shared" si="44"/>
        <v>-4000</v>
      </c>
      <c r="BU224" s="34">
        <f t="shared" si="44"/>
        <v>-4300</v>
      </c>
      <c r="BV224" s="34">
        <f t="shared" si="44"/>
        <v>-4600</v>
      </c>
      <c r="BW224" s="34">
        <f t="shared" si="43"/>
        <v>-4900</v>
      </c>
      <c r="BX224" s="34">
        <f t="shared" si="43"/>
        <v>-5200</v>
      </c>
      <c r="BY224" s="34">
        <f t="shared" si="43"/>
        <v>-5600</v>
      </c>
    </row>
    <row r="225" spans="1:77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  <c r="BA225" s="34">
        <v>18508.5</v>
      </c>
      <c r="BB225" s="34">
        <v>18659.900000000001</v>
      </c>
      <c r="BC225" s="34">
        <v>18811.3</v>
      </c>
      <c r="BD225" s="34">
        <v>18962.7</v>
      </c>
      <c r="BE225" s="34">
        <v>19114.099999999999</v>
      </c>
      <c r="BF225" s="34">
        <v>19265.5</v>
      </c>
      <c r="BG225" s="34">
        <v>19416.900000000001</v>
      </c>
      <c r="BH225" s="34">
        <v>19568.3</v>
      </c>
      <c r="BI225" s="34">
        <v>19719.7</v>
      </c>
      <c r="BJ225" s="34">
        <v>19871.099999999999</v>
      </c>
      <c r="BK225" s="34">
        <v>20022.5</v>
      </c>
      <c r="BL225" s="34">
        <v>20173.900000000001</v>
      </c>
      <c r="BM225" s="34">
        <f t="shared" si="41"/>
        <v>232094.4</v>
      </c>
      <c r="BN225" s="34">
        <f t="shared" si="44"/>
        <v>18400</v>
      </c>
      <c r="BO225" s="34">
        <f t="shared" si="44"/>
        <v>18600</v>
      </c>
      <c r="BP225" s="34">
        <f t="shared" si="44"/>
        <v>18800</v>
      </c>
      <c r="BQ225" s="34">
        <f t="shared" si="44"/>
        <v>18900</v>
      </c>
      <c r="BR225" s="34">
        <f t="shared" si="44"/>
        <v>19100</v>
      </c>
      <c r="BS225" s="34">
        <f t="shared" si="44"/>
        <v>19300</v>
      </c>
      <c r="BT225" s="34">
        <f t="shared" si="44"/>
        <v>19400</v>
      </c>
      <c r="BU225" s="34">
        <f t="shared" si="44"/>
        <v>19600</v>
      </c>
      <c r="BV225" s="34">
        <f t="shared" si="44"/>
        <v>19800</v>
      </c>
      <c r="BW225" s="34">
        <f t="shared" si="43"/>
        <v>19900</v>
      </c>
      <c r="BX225" s="34">
        <f t="shared" si="43"/>
        <v>20100</v>
      </c>
      <c r="BY225" s="34">
        <f t="shared" si="43"/>
        <v>20300</v>
      </c>
    </row>
    <row r="226" spans="1:77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  <c r="BA226" s="34">
        <v>-12272.5</v>
      </c>
      <c r="BB226" s="34">
        <v>-12614.8</v>
      </c>
      <c r="BC226" s="34">
        <v>-12957.1</v>
      </c>
      <c r="BD226" s="34">
        <v>-13299.4</v>
      </c>
      <c r="BE226" s="34">
        <v>-13641.7</v>
      </c>
      <c r="BF226" s="34">
        <v>-13984</v>
      </c>
      <c r="BG226" s="34">
        <v>-14326.3</v>
      </c>
      <c r="BH226" s="34">
        <v>-14668.6</v>
      </c>
      <c r="BI226" s="34">
        <v>-15010.9</v>
      </c>
      <c r="BJ226" s="34">
        <v>-15353.2</v>
      </c>
      <c r="BK226" s="34">
        <v>-15695.5</v>
      </c>
      <c r="BL226" s="34">
        <v>-16037.8</v>
      </c>
      <c r="BM226" s="34">
        <f t="shared" si="41"/>
        <v>-169861.8</v>
      </c>
      <c r="BN226" s="34">
        <f t="shared" si="44"/>
        <v>-11500</v>
      </c>
      <c r="BO226" s="34">
        <f t="shared" si="44"/>
        <v>-12000</v>
      </c>
      <c r="BP226" s="34">
        <f t="shared" si="44"/>
        <v>-12500</v>
      </c>
      <c r="BQ226" s="34">
        <f t="shared" si="44"/>
        <v>-12900</v>
      </c>
      <c r="BR226" s="34">
        <f t="shared" si="44"/>
        <v>-13400</v>
      </c>
      <c r="BS226" s="34">
        <f t="shared" si="44"/>
        <v>-13900</v>
      </c>
      <c r="BT226" s="34">
        <f t="shared" si="44"/>
        <v>-14400</v>
      </c>
      <c r="BU226" s="34">
        <f t="shared" si="44"/>
        <v>-14900</v>
      </c>
      <c r="BV226" s="34">
        <f t="shared" si="44"/>
        <v>-15400</v>
      </c>
      <c r="BW226" s="34">
        <f t="shared" si="43"/>
        <v>-15800</v>
      </c>
      <c r="BX226" s="34">
        <f t="shared" si="43"/>
        <v>-16300</v>
      </c>
      <c r="BY226" s="34">
        <f t="shared" si="43"/>
        <v>-16800</v>
      </c>
    </row>
    <row r="227" spans="1:77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  <c r="BA227" s="34">
        <v>14118</v>
      </c>
      <c r="BB227" s="34">
        <v>14225</v>
      </c>
      <c r="BC227" s="34">
        <v>14332</v>
      </c>
      <c r="BD227" s="34">
        <v>14439</v>
      </c>
      <c r="BE227" s="34">
        <v>14546</v>
      </c>
      <c r="BF227" s="34">
        <v>14653</v>
      </c>
      <c r="BG227" s="34">
        <v>14760</v>
      </c>
      <c r="BH227" s="34">
        <v>14867</v>
      </c>
      <c r="BI227" s="34">
        <v>14974</v>
      </c>
      <c r="BJ227" s="34">
        <v>15081</v>
      </c>
      <c r="BK227" s="34">
        <v>15188</v>
      </c>
      <c r="BL227" s="34">
        <v>15295</v>
      </c>
      <c r="BM227" s="34">
        <f t="shared" si="41"/>
        <v>176478</v>
      </c>
      <c r="BN227" s="34">
        <f t="shared" si="44"/>
        <v>14100</v>
      </c>
      <c r="BO227" s="34">
        <f t="shared" si="44"/>
        <v>14200</v>
      </c>
      <c r="BP227" s="34">
        <f t="shared" si="44"/>
        <v>14300</v>
      </c>
      <c r="BQ227" s="34">
        <f t="shared" si="44"/>
        <v>14400</v>
      </c>
      <c r="BR227" s="34">
        <f t="shared" si="44"/>
        <v>14500</v>
      </c>
      <c r="BS227" s="34">
        <f t="shared" si="44"/>
        <v>14600</v>
      </c>
      <c r="BT227" s="34">
        <f t="shared" si="44"/>
        <v>14800</v>
      </c>
      <c r="BU227" s="34">
        <f t="shared" si="44"/>
        <v>14900</v>
      </c>
      <c r="BV227" s="34">
        <f t="shared" si="44"/>
        <v>15000</v>
      </c>
      <c r="BW227" s="34">
        <f t="shared" si="43"/>
        <v>15100</v>
      </c>
      <c r="BX227" s="34">
        <f t="shared" si="43"/>
        <v>15200</v>
      </c>
      <c r="BY227" s="34">
        <f t="shared" si="43"/>
        <v>15400</v>
      </c>
    </row>
    <row r="228" spans="1:77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  <c r="BA228" s="34">
        <v>-3285.5</v>
      </c>
      <c r="BB228" s="34">
        <v>-3452.8</v>
      </c>
      <c r="BC228" s="34">
        <v>-3620.1</v>
      </c>
      <c r="BD228" s="34">
        <v>-3787.4</v>
      </c>
      <c r="BE228" s="34">
        <v>-3954.7</v>
      </c>
      <c r="BF228" s="34">
        <v>-4122</v>
      </c>
      <c r="BG228" s="34">
        <v>-4289.3</v>
      </c>
      <c r="BH228" s="34">
        <v>-4456.6000000000004</v>
      </c>
      <c r="BI228" s="34">
        <v>-4623.8999999999996</v>
      </c>
      <c r="BJ228" s="34">
        <v>-4791.2</v>
      </c>
      <c r="BK228" s="34">
        <v>-4958.5</v>
      </c>
      <c r="BL228" s="34">
        <v>-5125.8</v>
      </c>
      <c r="BM228" s="34">
        <f t="shared" si="41"/>
        <v>-50467.8</v>
      </c>
      <c r="BN228" s="34">
        <f t="shared" si="44"/>
        <v>-2400</v>
      </c>
      <c r="BO228" s="34">
        <f t="shared" si="44"/>
        <v>-2800</v>
      </c>
      <c r="BP228" s="34">
        <f t="shared" si="44"/>
        <v>-3100</v>
      </c>
      <c r="BQ228" s="34">
        <f t="shared" si="44"/>
        <v>-3400</v>
      </c>
      <c r="BR228" s="34">
        <f t="shared" si="44"/>
        <v>-3700</v>
      </c>
      <c r="BS228" s="34">
        <f t="shared" si="44"/>
        <v>-4000</v>
      </c>
      <c r="BT228" s="34">
        <f t="shared" si="44"/>
        <v>-4400</v>
      </c>
      <c r="BU228" s="34">
        <f t="shared" si="44"/>
        <v>-4700</v>
      </c>
      <c r="BV228" s="34">
        <f t="shared" si="44"/>
        <v>-5000</v>
      </c>
      <c r="BW228" s="34">
        <f t="shared" si="43"/>
        <v>-5300</v>
      </c>
      <c r="BX228" s="34">
        <f t="shared" si="43"/>
        <v>-5600</v>
      </c>
      <c r="BY228" s="34">
        <f t="shared" si="43"/>
        <v>-6000</v>
      </c>
    </row>
    <row r="229" spans="1:77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  <c r="BA229" s="34">
        <v>-11936</v>
      </c>
      <c r="BB229" s="34">
        <v>-12253</v>
      </c>
      <c r="BC229" s="34">
        <v>-12570</v>
      </c>
      <c r="BD229" s="34">
        <v>-12887</v>
      </c>
      <c r="BE229" s="34">
        <v>-13204</v>
      </c>
      <c r="BF229" s="34">
        <v>-13521</v>
      </c>
      <c r="BG229" s="34">
        <v>-13838</v>
      </c>
      <c r="BH229" s="34">
        <v>-14155</v>
      </c>
      <c r="BI229" s="34">
        <v>-14472</v>
      </c>
      <c r="BJ229" s="34">
        <v>-14789</v>
      </c>
      <c r="BK229" s="34">
        <v>-15106</v>
      </c>
      <c r="BL229" s="34">
        <v>-15423</v>
      </c>
      <c r="BM229" s="34">
        <f t="shared" si="41"/>
        <v>-164154</v>
      </c>
      <c r="BN229" s="34">
        <f t="shared" si="44"/>
        <v>-11300</v>
      </c>
      <c r="BO229" s="34">
        <f t="shared" si="44"/>
        <v>-11700</v>
      </c>
      <c r="BP229" s="34">
        <f t="shared" si="44"/>
        <v>-12100</v>
      </c>
      <c r="BQ229" s="34">
        <f t="shared" si="44"/>
        <v>-12600</v>
      </c>
      <c r="BR229" s="34">
        <f t="shared" si="44"/>
        <v>-13000</v>
      </c>
      <c r="BS229" s="34">
        <f t="shared" si="44"/>
        <v>-13500</v>
      </c>
      <c r="BT229" s="34">
        <f t="shared" si="44"/>
        <v>-13900</v>
      </c>
      <c r="BU229" s="34">
        <f t="shared" si="44"/>
        <v>-14300</v>
      </c>
      <c r="BV229" s="34">
        <f t="shared" si="44"/>
        <v>-14800</v>
      </c>
      <c r="BW229" s="34">
        <f t="shared" si="43"/>
        <v>-15200</v>
      </c>
      <c r="BX229" s="34">
        <f t="shared" si="43"/>
        <v>-15700</v>
      </c>
      <c r="BY229" s="34">
        <f t="shared" si="43"/>
        <v>-16100</v>
      </c>
    </row>
    <row r="230" spans="1:77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  <c r="BA230" s="34">
        <v>-4733.5</v>
      </c>
      <c r="BB230" s="34">
        <v>-4833.8999999999996</v>
      </c>
      <c r="BC230" s="34">
        <v>-4934.3</v>
      </c>
      <c r="BD230" s="34">
        <v>-5034.7</v>
      </c>
      <c r="BE230" s="34">
        <v>-5135.1000000000004</v>
      </c>
      <c r="BF230" s="34">
        <v>-5235.5</v>
      </c>
      <c r="BG230" s="34">
        <v>-5335.9</v>
      </c>
      <c r="BH230" s="34">
        <v>-5436.3</v>
      </c>
      <c r="BI230" s="34">
        <v>-5536.7</v>
      </c>
      <c r="BJ230" s="34">
        <v>-5637.1</v>
      </c>
      <c r="BK230" s="34">
        <v>-5737.5</v>
      </c>
      <c r="BL230" s="34">
        <v>-5837.9</v>
      </c>
      <c r="BM230" s="34">
        <f t="shared" si="41"/>
        <v>-63428.4</v>
      </c>
      <c r="BN230" s="34">
        <f t="shared" si="44"/>
        <v>-4600</v>
      </c>
      <c r="BO230" s="34">
        <f t="shared" si="44"/>
        <v>-4700</v>
      </c>
      <c r="BP230" s="34">
        <f t="shared" si="44"/>
        <v>-4800</v>
      </c>
      <c r="BQ230" s="34">
        <f t="shared" si="44"/>
        <v>-5000</v>
      </c>
      <c r="BR230" s="34">
        <f t="shared" si="44"/>
        <v>-5100</v>
      </c>
      <c r="BS230" s="34">
        <f t="shared" si="44"/>
        <v>-5200</v>
      </c>
      <c r="BT230" s="34">
        <f t="shared" si="44"/>
        <v>-5400</v>
      </c>
      <c r="BU230" s="34">
        <f t="shared" si="44"/>
        <v>-5500</v>
      </c>
      <c r="BV230" s="34">
        <f t="shared" si="44"/>
        <v>-5600</v>
      </c>
      <c r="BW230" s="34">
        <f t="shared" si="43"/>
        <v>-5700</v>
      </c>
      <c r="BX230" s="34">
        <f t="shared" si="43"/>
        <v>-5900</v>
      </c>
      <c r="BY230" s="34">
        <f t="shared" si="43"/>
        <v>-6000</v>
      </c>
    </row>
    <row r="231" spans="1:77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  <c r="BA231" s="34">
        <v>10963</v>
      </c>
      <c r="BB231" s="34">
        <v>11217</v>
      </c>
      <c r="BC231" s="34">
        <v>11471</v>
      </c>
      <c r="BD231" s="34">
        <v>11725</v>
      </c>
      <c r="BE231" s="34">
        <v>11979</v>
      </c>
      <c r="BF231" s="34">
        <v>12233</v>
      </c>
      <c r="BG231" s="34">
        <v>12487</v>
      </c>
      <c r="BH231" s="34">
        <v>12741</v>
      </c>
      <c r="BI231" s="34">
        <v>12995</v>
      </c>
      <c r="BJ231" s="34">
        <v>13249</v>
      </c>
      <c r="BK231" s="34">
        <v>13503</v>
      </c>
      <c r="BL231" s="34">
        <v>13757</v>
      </c>
      <c r="BM231" s="34">
        <f t="shared" si="41"/>
        <v>148320</v>
      </c>
      <c r="BN231" s="34">
        <f t="shared" si="44"/>
        <v>10500</v>
      </c>
      <c r="BO231" s="34">
        <f t="shared" si="44"/>
        <v>10800</v>
      </c>
      <c r="BP231" s="34">
        <f t="shared" si="44"/>
        <v>11200</v>
      </c>
      <c r="BQ231" s="34">
        <f t="shared" si="44"/>
        <v>11500</v>
      </c>
      <c r="BR231" s="34">
        <f t="shared" si="44"/>
        <v>11900</v>
      </c>
      <c r="BS231" s="34">
        <f t="shared" si="44"/>
        <v>12200</v>
      </c>
      <c r="BT231" s="34">
        <f t="shared" si="44"/>
        <v>12500</v>
      </c>
      <c r="BU231" s="34">
        <f t="shared" si="44"/>
        <v>12900</v>
      </c>
      <c r="BV231" s="34">
        <f t="shared" si="44"/>
        <v>13200</v>
      </c>
      <c r="BW231" s="34">
        <f t="shared" si="43"/>
        <v>13500</v>
      </c>
      <c r="BX231" s="34">
        <f t="shared" si="43"/>
        <v>13900</v>
      </c>
      <c r="BY231" s="34">
        <f t="shared" si="43"/>
        <v>14200</v>
      </c>
    </row>
    <row r="232" spans="1:77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  <c r="BA232" s="34">
        <v>3460</v>
      </c>
      <c r="BB232" s="34">
        <v>3377</v>
      </c>
      <c r="BC232" s="34">
        <v>3294</v>
      </c>
      <c r="BD232" s="34">
        <v>3211</v>
      </c>
      <c r="BE232" s="34">
        <v>3128</v>
      </c>
      <c r="BF232" s="34">
        <v>3045</v>
      </c>
      <c r="BG232" s="34">
        <v>2962</v>
      </c>
      <c r="BH232" s="34">
        <v>2879</v>
      </c>
      <c r="BI232" s="34">
        <v>2796</v>
      </c>
      <c r="BJ232" s="34">
        <v>2713</v>
      </c>
      <c r="BK232" s="34">
        <v>2630</v>
      </c>
      <c r="BL232" s="34">
        <v>2547</v>
      </c>
      <c r="BM232" s="34">
        <f t="shared" si="41"/>
        <v>36042</v>
      </c>
      <c r="BN232" s="34">
        <f t="shared" si="44"/>
        <v>3300</v>
      </c>
      <c r="BO232" s="34">
        <f t="shared" si="44"/>
        <v>3300</v>
      </c>
      <c r="BP232" s="34">
        <f t="shared" si="44"/>
        <v>3200</v>
      </c>
      <c r="BQ232" s="34">
        <f t="shared" si="44"/>
        <v>3200</v>
      </c>
      <c r="BR232" s="34">
        <f t="shared" si="44"/>
        <v>3100</v>
      </c>
      <c r="BS232" s="34">
        <f t="shared" si="44"/>
        <v>3000</v>
      </c>
      <c r="BT232" s="34">
        <f t="shared" si="44"/>
        <v>3000</v>
      </c>
      <c r="BU232" s="34">
        <f t="shared" si="44"/>
        <v>2900</v>
      </c>
      <c r="BV232" s="34">
        <f t="shared" si="44"/>
        <v>2800</v>
      </c>
      <c r="BW232" s="34">
        <f t="shared" si="43"/>
        <v>2800</v>
      </c>
      <c r="BX232" s="34">
        <f t="shared" si="43"/>
        <v>2700</v>
      </c>
      <c r="BY232" s="34">
        <f t="shared" si="43"/>
        <v>2700</v>
      </c>
    </row>
    <row r="233" spans="1:77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  <c r="BA233" s="34">
        <v>14177</v>
      </c>
      <c r="BB233" s="34">
        <v>14220.3</v>
      </c>
      <c r="BC233" s="34">
        <v>14263.6</v>
      </c>
      <c r="BD233" s="34">
        <v>14306.9</v>
      </c>
      <c r="BE233" s="34">
        <v>14350.2</v>
      </c>
      <c r="BF233" s="34">
        <v>14393.5</v>
      </c>
      <c r="BG233" s="34">
        <v>14436.8</v>
      </c>
      <c r="BH233" s="34">
        <v>14480.1</v>
      </c>
      <c r="BI233" s="34">
        <v>14523.4</v>
      </c>
      <c r="BJ233" s="34">
        <v>14566.7</v>
      </c>
      <c r="BK233" s="34">
        <v>14610</v>
      </c>
      <c r="BL233" s="34">
        <v>14653.3</v>
      </c>
      <c r="BM233" s="34">
        <f t="shared" si="41"/>
        <v>172981.8</v>
      </c>
      <c r="BN233" s="34">
        <f t="shared" si="44"/>
        <v>14200</v>
      </c>
      <c r="BO233" s="34">
        <f t="shared" si="44"/>
        <v>14200</v>
      </c>
      <c r="BP233" s="34">
        <f t="shared" si="44"/>
        <v>14300</v>
      </c>
      <c r="BQ233" s="34">
        <f t="shared" si="44"/>
        <v>14300</v>
      </c>
      <c r="BR233" s="34">
        <f t="shared" si="44"/>
        <v>14300</v>
      </c>
      <c r="BS233" s="34">
        <f t="shared" si="44"/>
        <v>14400</v>
      </c>
      <c r="BT233" s="34">
        <f t="shared" si="44"/>
        <v>14400</v>
      </c>
      <c r="BU233" s="34">
        <f t="shared" si="44"/>
        <v>14500</v>
      </c>
      <c r="BV233" s="34">
        <f t="shared" si="44"/>
        <v>14500</v>
      </c>
      <c r="BW233" s="34">
        <f t="shared" si="43"/>
        <v>14600</v>
      </c>
      <c r="BX233" s="34">
        <f t="shared" si="43"/>
        <v>14600</v>
      </c>
      <c r="BY233" s="34">
        <f t="shared" si="43"/>
        <v>14700</v>
      </c>
    </row>
    <row r="234" spans="1:77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  <c r="BA234" s="34">
        <v>11989</v>
      </c>
      <c r="BB234" s="34">
        <v>12073</v>
      </c>
      <c r="BC234" s="34">
        <v>12157</v>
      </c>
      <c r="BD234" s="34">
        <v>12241</v>
      </c>
      <c r="BE234" s="34">
        <v>12325</v>
      </c>
      <c r="BF234" s="34">
        <v>12409</v>
      </c>
      <c r="BG234" s="34">
        <v>12493</v>
      </c>
      <c r="BH234" s="34">
        <v>12577</v>
      </c>
      <c r="BI234" s="34">
        <v>12661</v>
      </c>
      <c r="BJ234" s="34">
        <v>12745</v>
      </c>
      <c r="BK234" s="34">
        <v>12829</v>
      </c>
      <c r="BL234" s="34">
        <v>12913</v>
      </c>
      <c r="BM234" s="34">
        <f t="shared" si="41"/>
        <v>149412</v>
      </c>
      <c r="BN234" s="34">
        <f t="shared" si="44"/>
        <v>11900</v>
      </c>
      <c r="BO234" s="34">
        <f t="shared" si="44"/>
        <v>12000</v>
      </c>
      <c r="BP234" s="34">
        <f t="shared" si="44"/>
        <v>12100</v>
      </c>
      <c r="BQ234" s="34">
        <f t="shared" si="44"/>
        <v>12200</v>
      </c>
      <c r="BR234" s="34">
        <f t="shared" si="44"/>
        <v>12300</v>
      </c>
      <c r="BS234" s="34">
        <f t="shared" si="44"/>
        <v>12400</v>
      </c>
      <c r="BT234" s="34">
        <f t="shared" si="44"/>
        <v>12500</v>
      </c>
      <c r="BU234" s="34">
        <f t="shared" si="44"/>
        <v>12600</v>
      </c>
      <c r="BV234" s="34">
        <f t="shared" si="44"/>
        <v>12700</v>
      </c>
      <c r="BW234" s="34">
        <f t="shared" si="43"/>
        <v>12800</v>
      </c>
      <c r="BX234" s="34">
        <f t="shared" si="43"/>
        <v>12900</v>
      </c>
      <c r="BY234" s="34">
        <f t="shared" si="43"/>
        <v>13000</v>
      </c>
    </row>
    <row r="235" spans="1:77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  <c r="BA235" s="34">
        <v>13514.5</v>
      </c>
      <c r="BB235" s="34">
        <v>13566.9</v>
      </c>
      <c r="BC235" s="34">
        <v>13619.3</v>
      </c>
      <c r="BD235" s="34">
        <v>13671.7</v>
      </c>
      <c r="BE235" s="34">
        <v>13724.1</v>
      </c>
      <c r="BF235" s="34">
        <v>13776.5</v>
      </c>
      <c r="BG235" s="34">
        <v>13828.9</v>
      </c>
      <c r="BH235" s="34">
        <v>13881.3</v>
      </c>
      <c r="BI235" s="34">
        <v>13933.7</v>
      </c>
      <c r="BJ235" s="34">
        <v>13986.1</v>
      </c>
      <c r="BK235" s="34">
        <v>14038.5</v>
      </c>
      <c r="BL235" s="34">
        <v>14090.9</v>
      </c>
      <c r="BM235" s="34">
        <f t="shared" si="41"/>
        <v>165632.4</v>
      </c>
      <c r="BN235" s="34">
        <f t="shared" si="44"/>
        <v>13500</v>
      </c>
      <c r="BO235" s="34">
        <f t="shared" si="44"/>
        <v>13600</v>
      </c>
      <c r="BP235" s="34">
        <f t="shared" si="44"/>
        <v>13600</v>
      </c>
      <c r="BQ235" s="34">
        <f t="shared" si="44"/>
        <v>13700</v>
      </c>
      <c r="BR235" s="34">
        <f t="shared" si="44"/>
        <v>13700</v>
      </c>
      <c r="BS235" s="34">
        <f t="shared" si="44"/>
        <v>13800</v>
      </c>
      <c r="BT235" s="34">
        <f t="shared" si="44"/>
        <v>13800</v>
      </c>
      <c r="BU235" s="34">
        <f t="shared" si="44"/>
        <v>13900</v>
      </c>
      <c r="BV235" s="34">
        <f t="shared" si="44"/>
        <v>13900</v>
      </c>
      <c r="BW235" s="34">
        <f t="shared" si="43"/>
        <v>14000</v>
      </c>
      <c r="BX235" s="34">
        <f t="shared" si="43"/>
        <v>14000</v>
      </c>
      <c r="BY235" s="34">
        <f t="shared" si="43"/>
        <v>14100</v>
      </c>
    </row>
    <row r="236" spans="1:77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  <c r="BA236" s="34">
        <v>8759</v>
      </c>
      <c r="BB236" s="34">
        <v>8712</v>
      </c>
      <c r="BC236" s="34">
        <v>8665</v>
      </c>
      <c r="BD236" s="34">
        <v>8618</v>
      </c>
      <c r="BE236" s="34">
        <v>8571</v>
      </c>
      <c r="BF236" s="34">
        <v>8524</v>
      </c>
      <c r="BG236" s="34">
        <v>8477</v>
      </c>
      <c r="BH236" s="34">
        <v>8430</v>
      </c>
      <c r="BI236" s="34">
        <v>8383</v>
      </c>
      <c r="BJ236" s="34">
        <v>8336</v>
      </c>
      <c r="BK236" s="34">
        <v>8289</v>
      </c>
      <c r="BL236" s="34">
        <v>8242</v>
      </c>
      <c r="BM236" s="34">
        <f t="shared" si="41"/>
        <v>102006</v>
      </c>
      <c r="BN236" s="34">
        <f t="shared" si="44"/>
        <v>8700</v>
      </c>
      <c r="BO236" s="34">
        <f t="shared" si="44"/>
        <v>8700</v>
      </c>
      <c r="BP236" s="34">
        <f t="shared" si="44"/>
        <v>8700</v>
      </c>
      <c r="BQ236" s="34">
        <f t="shared" si="44"/>
        <v>8600</v>
      </c>
      <c r="BR236" s="34">
        <f t="shared" si="44"/>
        <v>8600</v>
      </c>
      <c r="BS236" s="34">
        <f t="shared" si="44"/>
        <v>8500</v>
      </c>
      <c r="BT236" s="34">
        <f t="shared" si="44"/>
        <v>8500</v>
      </c>
      <c r="BU236" s="34">
        <f t="shared" si="44"/>
        <v>8400</v>
      </c>
      <c r="BV236" s="34">
        <f t="shared" si="44"/>
        <v>8400</v>
      </c>
      <c r="BW236" s="34">
        <f t="shared" si="43"/>
        <v>8300</v>
      </c>
      <c r="BX236" s="34">
        <f t="shared" si="43"/>
        <v>8300</v>
      </c>
      <c r="BY236" s="34">
        <f t="shared" si="43"/>
        <v>8300</v>
      </c>
    </row>
    <row r="237" spans="1:77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  <c r="BA237" s="34">
        <v>11050.5</v>
      </c>
      <c r="BB237" s="34">
        <v>11119.9</v>
      </c>
      <c r="BC237" s="34">
        <v>11189.3</v>
      </c>
      <c r="BD237" s="34">
        <v>11258.7</v>
      </c>
      <c r="BE237" s="34">
        <v>11328.1</v>
      </c>
      <c r="BF237" s="34">
        <v>11397.5</v>
      </c>
      <c r="BG237" s="34">
        <v>11466.9</v>
      </c>
      <c r="BH237" s="34">
        <v>11536.3</v>
      </c>
      <c r="BI237" s="34">
        <v>11605.7</v>
      </c>
      <c r="BJ237" s="34">
        <v>11675.1</v>
      </c>
      <c r="BK237" s="34">
        <v>11744.5</v>
      </c>
      <c r="BL237" s="34">
        <v>11813.9</v>
      </c>
      <c r="BM237" s="34">
        <f t="shared" si="41"/>
        <v>137186.4</v>
      </c>
      <c r="BN237" s="34">
        <f t="shared" si="44"/>
        <v>11000</v>
      </c>
      <c r="BO237" s="34">
        <f t="shared" si="44"/>
        <v>11100</v>
      </c>
      <c r="BP237" s="34">
        <f t="shared" si="44"/>
        <v>11200</v>
      </c>
      <c r="BQ237" s="34">
        <f t="shared" si="44"/>
        <v>11200</v>
      </c>
      <c r="BR237" s="34">
        <f t="shared" si="44"/>
        <v>11300</v>
      </c>
      <c r="BS237" s="34">
        <f t="shared" si="44"/>
        <v>11400</v>
      </c>
      <c r="BT237" s="34">
        <f t="shared" si="44"/>
        <v>11500</v>
      </c>
      <c r="BU237" s="34">
        <f t="shared" si="44"/>
        <v>11500</v>
      </c>
      <c r="BV237" s="34">
        <f t="shared" si="44"/>
        <v>11600</v>
      </c>
      <c r="BW237" s="34">
        <f t="shared" si="43"/>
        <v>11700</v>
      </c>
      <c r="BX237" s="34">
        <f t="shared" si="43"/>
        <v>11800</v>
      </c>
      <c r="BY237" s="34">
        <f t="shared" si="43"/>
        <v>11800</v>
      </c>
    </row>
    <row r="238" spans="1:77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  <c r="BA238" s="34">
        <v>3426</v>
      </c>
      <c r="BB238" s="34">
        <v>3460</v>
      </c>
      <c r="BC238" s="34">
        <v>3494</v>
      </c>
      <c r="BD238" s="34">
        <v>3528</v>
      </c>
      <c r="BE238" s="34">
        <v>3562</v>
      </c>
      <c r="BF238" s="34">
        <v>3596</v>
      </c>
      <c r="BG238" s="34">
        <v>3630</v>
      </c>
      <c r="BH238" s="34">
        <v>3664</v>
      </c>
      <c r="BI238" s="34">
        <v>3698</v>
      </c>
      <c r="BJ238" s="34">
        <v>3732</v>
      </c>
      <c r="BK238" s="34">
        <v>3766</v>
      </c>
      <c r="BL238" s="34">
        <v>3800</v>
      </c>
      <c r="BM238" s="34">
        <f t="shared" si="41"/>
        <v>43356</v>
      </c>
      <c r="BN238" s="34">
        <f t="shared" si="44"/>
        <v>3400</v>
      </c>
      <c r="BO238" s="34">
        <f t="shared" si="44"/>
        <v>3400</v>
      </c>
      <c r="BP238" s="34">
        <f t="shared" si="44"/>
        <v>3500</v>
      </c>
      <c r="BQ238" s="34">
        <f t="shared" si="44"/>
        <v>3500</v>
      </c>
      <c r="BR238" s="34">
        <f t="shared" si="44"/>
        <v>3600</v>
      </c>
      <c r="BS238" s="34">
        <f t="shared" si="44"/>
        <v>3600</v>
      </c>
      <c r="BT238" s="34">
        <f t="shared" si="44"/>
        <v>3600</v>
      </c>
      <c r="BU238" s="34">
        <f t="shared" si="44"/>
        <v>3700</v>
      </c>
      <c r="BV238" s="34">
        <f t="shared" si="44"/>
        <v>3700</v>
      </c>
      <c r="BW238" s="34">
        <f t="shared" si="43"/>
        <v>3700</v>
      </c>
      <c r="BX238" s="34">
        <f t="shared" si="43"/>
        <v>3800</v>
      </c>
      <c r="BY238" s="34">
        <f t="shared" si="43"/>
        <v>3800</v>
      </c>
    </row>
    <row r="239" spans="1:77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  <c r="BA239" s="34">
        <v>12544</v>
      </c>
      <c r="BB239" s="34">
        <v>12521.7</v>
      </c>
      <c r="BC239" s="34">
        <v>12499.4</v>
      </c>
      <c r="BD239" s="34">
        <v>12477.1</v>
      </c>
      <c r="BE239" s="34">
        <v>12454.8</v>
      </c>
      <c r="BF239" s="34">
        <v>12432.5</v>
      </c>
      <c r="BG239" s="34">
        <v>12410.2</v>
      </c>
      <c r="BH239" s="34">
        <v>12387.9</v>
      </c>
      <c r="BI239" s="34">
        <v>12365.6</v>
      </c>
      <c r="BJ239" s="34">
        <v>12343.3</v>
      </c>
      <c r="BK239" s="34">
        <v>12321</v>
      </c>
      <c r="BL239" s="34">
        <v>12298.7</v>
      </c>
      <c r="BM239" s="34">
        <f t="shared" si="41"/>
        <v>149056.20000000001</v>
      </c>
      <c r="BN239" s="34">
        <f t="shared" si="44"/>
        <v>12500</v>
      </c>
      <c r="BO239" s="34">
        <f t="shared" si="44"/>
        <v>12500</v>
      </c>
      <c r="BP239" s="34">
        <f t="shared" si="44"/>
        <v>12500</v>
      </c>
      <c r="BQ239" s="34">
        <f t="shared" si="44"/>
        <v>12500</v>
      </c>
      <c r="BR239" s="34">
        <f t="shared" si="44"/>
        <v>12500</v>
      </c>
      <c r="BS239" s="34">
        <f t="shared" si="44"/>
        <v>12400</v>
      </c>
      <c r="BT239" s="34">
        <f t="shared" si="44"/>
        <v>12400</v>
      </c>
      <c r="BU239" s="34">
        <f t="shared" si="44"/>
        <v>12400</v>
      </c>
      <c r="BV239" s="34">
        <f t="shared" si="44"/>
        <v>12400</v>
      </c>
      <c r="BW239" s="34">
        <f t="shared" si="43"/>
        <v>12300</v>
      </c>
      <c r="BX239" s="34">
        <f t="shared" si="43"/>
        <v>12300</v>
      </c>
      <c r="BY239" s="34">
        <f t="shared" si="43"/>
        <v>12300</v>
      </c>
    </row>
    <row r="240" spans="1:77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  <c r="BA240" s="34">
        <v>5838</v>
      </c>
      <c r="BB240" s="34">
        <v>5848</v>
      </c>
      <c r="BC240" s="34">
        <v>5858</v>
      </c>
      <c r="BD240" s="34">
        <v>5868</v>
      </c>
      <c r="BE240" s="34">
        <v>5878</v>
      </c>
      <c r="BF240" s="34">
        <v>5888</v>
      </c>
      <c r="BG240" s="34">
        <v>5898</v>
      </c>
      <c r="BH240" s="34">
        <v>5908</v>
      </c>
      <c r="BI240" s="34">
        <v>5918</v>
      </c>
      <c r="BJ240" s="34">
        <v>5928</v>
      </c>
      <c r="BK240" s="34">
        <v>5938</v>
      </c>
      <c r="BL240" s="34">
        <v>5948</v>
      </c>
      <c r="BM240" s="34">
        <f t="shared" si="41"/>
        <v>70716</v>
      </c>
      <c r="BN240" s="34">
        <f t="shared" si="44"/>
        <v>5800</v>
      </c>
      <c r="BO240" s="34">
        <f t="shared" si="44"/>
        <v>5800</v>
      </c>
      <c r="BP240" s="34">
        <f t="shared" si="44"/>
        <v>5900</v>
      </c>
      <c r="BQ240" s="34">
        <f t="shared" si="44"/>
        <v>5900</v>
      </c>
      <c r="BR240" s="34">
        <f t="shared" si="44"/>
        <v>5900</v>
      </c>
      <c r="BS240" s="34">
        <f t="shared" si="44"/>
        <v>5900</v>
      </c>
      <c r="BT240" s="34">
        <f t="shared" si="44"/>
        <v>5900</v>
      </c>
      <c r="BU240" s="34">
        <f t="shared" si="44"/>
        <v>5900</v>
      </c>
      <c r="BV240" s="34">
        <f t="shared" si="44"/>
        <v>5900</v>
      </c>
      <c r="BW240" s="34">
        <f t="shared" si="43"/>
        <v>5900</v>
      </c>
      <c r="BX240" s="34">
        <f t="shared" si="43"/>
        <v>5900</v>
      </c>
      <c r="BY240" s="34">
        <f t="shared" si="43"/>
        <v>5900</v>
      </c>
    </row>
    <row r="241" spans="1:77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  <c r="BA241" s="34">
        <v>-1816.5</v>
      </c>
      <c r="BB241" s="34">
        <v>-1987.1</v>
      </c>
      <c r="BC241" s="34">
        <v>-2157.6999999999998</v>
      </c>
      <c r="BD241" s="34">
        <v>-2328.3000000000002</v>
      </c>
      <c r="BE241" s="34">
        <v>-2498.9</v>
      </c>
      <c r="BF241" s="34">
        <v>-2669.5</v>
      </c>
      <c r="BG241" s="34">
        <v>-2840.1</v>
      </c>
      <c r="BH241" s="34">
        <v>-3010.7</v>
      </c>
      <c r="BI241" s="34">
        <v>-3181.3</v>
      </c>
      <c r="BJ241" s="34">
        <v>-3351.9</v>
      </c>
      <c r="BK241" s="34">
        <v>-3522.5</v>
      </c>
      <c r="BL241" s="34">
        <v>-3693.1</v>
      </c>
      <c r="BM241" s="34">
        <f t="shared" si="41"/>
        <v>-33057.599999999999</v>
      </c>
      <c r="BN241" s="34">
        <f t="shared" si="44"/>
        <v>900</v>
      </c>
      <c r="BO241" s="34">
        <f t="shared" si="44"/>
        <v>200</v>
      </c>
      <c r="BP241" s="34">
        <f t="shared" si="44"/>
        <v>-400</v>
      </c>
      <c r="BQ241" s="34">
        <f t="shared" si="44"/>
        <v>-1100</v>
      </c>
      <c r="BR241" s="34">
        <f t="shared" si="44"/>
        <v>-1800</v>
      </c>
      <c r="BS241" s="34">
        <f t="shared" si="44"/>
        <v>-2400</v>
      </c>
      <c r="BT241" s="34">
        <f t="shared" si="44"/>
        <v>-3100</v>
      </c>
      <c r="BU241" s="34">
        <f t="shared" si="44"/>
        <v>-3800</v>
      </c>
      <c r="BV241" s="34">
        <f t="shared" si="44"/>
        <v>-4400</v>
      </c>
      <c r="BW241" s="34">
        <f t="shared" si="43"/>
        <v>-5100</v>
      </c>
      <c r="BX241" s="34">
        <f t="shared" si="43"/>
        <v>-5800</v>
      </c>
      <c r="BY241" s="34">
        <f t="shared" si="43"/>
        <v>-6400</v>
      </c>
    </row>
    <row r="242" spans="1:77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  <c r="BA242" s="34">
        <v>-1569</v>
      </c>
      <c r="BB242" s="34">
        <v>-1609</v>
      </c>
      <c r="BC242" s="34">
        <v>-1649</v>
      </c>
      <c r="BD242" s="34">
        <v>-1689</v>
      </c>
      <c r="BE242" s="34">
        <v>-1729</v>
      </c>
      <c r="BF242" s="34">
        <v>-1769</v>
      </c>
      <c r="BG242" s="34">
        <v>-1809</v>
      </c>
      <c r="BH242" s="34">
        <v>-1849</v>
      </c>
      <c r="BI242" s="34">
        <v>-1889</v>
      </c>
      <c r="BJ242" s="34">
        <v>-1929</v>
      </c>
      <c r="BK242" s="34">
        <v>-1969</v>
      </c>
      <c r="BL242" s="34">
        <v>-2009</v>
      </c>
      <c r="BM242" s="34">
        <f t="shared" si="41"/>
        <v>-21468</v>
      </c>
      <c r="BN242" s="34">
        <f t="shared" si="44"/>
        <v>-1500</v>
      </c>
      <c r="BO242" s="34">
        <f t="shared" si="44"/>
        <v>-1500</v>
      </c>
      <c r="BP242" s="34">
        <f t="shared" si="44"/>
        <v>-1600</v>
      </c>
      <c r="BQ242" s="34">
        <f t="shared" si="44"/>
        <v>-1700</v>
      </c>
      <c r="BR242" s="34">
        <f t="shared" si="44"/>
        <v>-1700</v>
      </c>
      <c r="BS242" s="34">
        <f t="shared" si="44"/>
        <v>-1800</v>
      </c>
      <c r="BT242" s="34">
        <f t="shared" si="44"/>
        <v>-1800</v>
      </c>
      <c r="BU242" s="34">
        <f t="shared" si="44"/>
        <v>-1900</v>
      </c>
      <c r="BV242" s="34">
        <f t="shared" si="44"/>
        <v>-1900</v>
      </c>
      <c r="BW242" s="34">
        <f t="shared" si="43"/>
        <v>-2000</v>
      </c>
      <c r="BX242" s="34">
        <f t="shared" si="43"/>
        <v>-2000</v>
      </c>
      <c r="BY242" s="34">
        <f t="shared" si="43"/>
        <v>-2100</v>
      </c>
    </row>
    <row r="243" spans="1:77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  <c r="BA243" s="34">
        <v>-9338</v>
      </c>
      <c r="BB243" s="34">
        <v>-9597.2999999999993</v>
      </c>
      <c r="BC243" s="34">
        <v>-9856.6</v>
      </c>
      <c r="BD243" s="34">
        <v>-10115.9</v>
      </c>
      <c r="BE243" s="34">
        <v>-10375.200000000001</v>
      </c>
      <c r="BF243" s="34">
        <v>-10634.5</v>
      </c>
      <c r="BG243" s="34">
        <v>-10893.8</v>
      </c>
      <c r="BH243" s="34">
        <v>-11153.1</v>
      </c>
      <c r="BI243" s="34">
        <v>-11412.4</v>
      </c>
      <c r="BJ243" s="34">
        <v>-11671.7</v>
      </c>
      <c r="BK243" s="34">
        <v>-11931</v>
      </c>
      <c r="BL243" s="34">
        <v>-12190.3</v>
      </c>
      <c r="BM243" s="34">
        <f t="shared" si="41"/>
        <v>-129169.8</v>
      </c>
      <c r="BN243" s="34">
        <f t="shared" si="44"/>
        <v>-8800</v>
      </c>
      <c r="BO243" s="34">
        <f t="shared" si="44"/>
        <v>-9100</v>
      </c>
      <c r="BP243" s="34">
        <f t="shared" si="44"/>
        <v>-9500</v>
      </c>
      <c r="BQ243" s="34">
        <f t="shared" si="44"/>
        <v>-9900</v>
      </c>
      <c r="BR243" s="34">
        <f t="shared" si="44"/>
        <v>-10200</v>
      </c>
      <c r="BS243" s="34">
        <f t="shared" si="44"/>
        <v>-10600</v>
      </c>
      <c r="BT243" s="34">
        <f t="shared" si="44"/>
        <v>-10900</v>
      </c>
      <c r="BU243" s="34">
        <f t="shared" si="44"/>
        <v>-11300</v>
      </c>
      <c r="BV243" s="34">
        <f t="shared" si="44"/>
        <v>-11700</v>
      </c>
      <c r="BW243" s="34">
        <f t="shared" si="43"/>
        <v>-12000</v>
      </c>
      <c r="BX243" s="34">
        <f t="shared" si="43"/>
        <v>-12400</v>
      </c>
      <c r="BY243" s="34">
        <f t="shared" si="43"/>
        <v>-12800</v>
      </c>
    </row>
    <row r="244" spans="1:77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  <c r="BA244" s="34">
        <v>520</v>
      </c>
      <c r="BB244" s="34">
        <v>389.7</v>
      </c>
      <c r="BC244" s="34">
        <v>259.39999999999998</v>
      </c>
      <c r="BD244" s="34">
        <v>129.1</v>
      </c>
      <c r="BE244" s="34">
        <v>-1.2000000000000499</v>
      </c>
      <c r="BF244" s="34">
        <v>-131.5</v>
      </c>
      <c r="BG244" s="34">
        <v>-261.8</v>
      </c>
      <c r="BH244" s="34">
        <v>-392.1</v>
      </c>
      <c r="BI244" s="34">
        <v>-522.4</v>
      </c>
      <c r="BJ244" s="34">
        <v>-652.70000000000005</v>
      </c>
      <c r="BK244" s="34">
        <v>-783</v>
      </c>
      <c r="BL244" s="34">
        <v>-913.3</v>
      </c>
      <c r="BM244" s="34">
        <f t="shared" si="41"/>
        <v>-2359.8000000000002</v>
      </c>
      <c r="BN244" s="34">
        <f t="shared" si="44"/>
        <v>-300</v>
      </c>
      <c r="BO244" s="34">
        <f t="shared" si="44"/>
        <v>-300</v>
      </c>
      <c r="BP244" s="34">
        <f t="shared" si="44"/>
        <v>-300</v>
      </c>
      <c r="BQ244" s="34">
        <f t="shared" si="44"/>
        <v>-200</v>
      </c>
      <c r="BR244" s="34">
        <f t="shared" si="44"/>
        <v>-200</v>
      </c>
      <c r="BS244" s="34">
        <f t="shared" si="44"/>
        <v>-200</v>
      </c>
      <c r="BT244" s="34">
        <f t="shared" si="44"/>
        <v>-200</v>
      </c>
      <c r="BU244" s="34">
        <f t="shared" si="44"/>
        <v>-200</v>
      </c>
      <c r="BV244" s="34">
        <f t="shared" si="44"/>
        <v>-100</v>
      </c>
      <c r="BW244" s="34">
        <f t="shared" si="43"/>
        <v>-100</v>
      </c>
      <c r="BX244" s="34">
        <f t="shared" si="43"/>
        <v>-100</v>
      </c>
      <c r="BY244" s="34">
        <f t="shared" si="43"/>
        <v>-100</v>
      </c>
    </row>
    <row r="245" spans="1:77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  <c r="BA245" s="34">
        <v>5694.5</v>
      </c>
      <c r="BB245" s="34">
        <v>5641.1</v>
      </c>
      <c r="BC245" s="34">
        <v>5587.7</v>
      </c>
      <c r="BD245" s="34">
        <v>5534.3</v>
      </c>
      <c r="BE245" s="34">
        <v>5480.9</v>
      </c>
      <c r="BF245" s="34">
        <v>5427.5</v>
      </c>
      <c r="BG245" s="34">
        <v>5374.1</v>
      </c>
      <c r="BH245" s="34">
        <v>5320.7</v>
      </c>
      <c r="BI245" s="34">
        <v>5267.3</v>
      </c>
      <c r="BJ245" s="34">
        <v>5213.8999999999996</v>
      </c>
      <c r="BK245" s="34">
        <v>5160.5</v>
      </c>
      <c r="BL245" s="34">
        <v>5107.1000000000004</v>
      </c>
      <c r="BM245" s="34">
        <f t="shared" si="41"/>
        <v>64809.599999999999</v>
      </c>
      <c r="BN245" s="34">
        <f t="shared" si="44"/>
        <v>5700</v>
      </c>
      <c r="BO245" s="34">
        <f t="shared" si="44"/>
        <v>5600</v>
      </c>
      <c r="BP245" s="34">
        <f t="shared" si="44"/>
        <v>5600</v>
      </c>
      <c r="BQ245" s="34">
        <f t="shared" si="44"/>
        <v>5500</v>
      </c>
      <c r="BR245" s="34">
        <f t="shared" si="44"/>
        <v>5500</v>
      </c>
      <c r="BS245" s="34">
        <f t="shared" si="44"/>
        <v>5400</v>
      </c>
      <c r="BT245" s="34">
        <f t="shared" si="44"/>
        <v>5400</v>
      </c>
      <c r="BU245" s="34">
        <f t="shared" si="44"/>
        <v>5300</v>
      </c>
      <c r="BV245" s="34">
        <f t="shared" si="44"/>
        <v>5300</v>
      </c>
      <c r="BW245" s="34">
        <f t="shared" si="43"/>
        <v>5200</v>
      </c>
      <c r="BX245" s="34">
        <f t="shared" si="43"/>
        <v>5200</v>
      </c>
      <c r="BY245" s="34">
        <f t="shared" si="43"/>
        <v>5100</v>
      </c>
    </row>
    <row r="246" spans="1:77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  <c r="BA246" s="34">
        <v>7238</v>
      </c>
      <c r="BB246" s="34">
        <v>7309</v>
      </c>
      <c r="BC246" s="34">
        <v>7380</v>
      </c>
      <c r="BD246" s="34">
        <v>7451</v>
      </c>
      <c r="BE246" s="34">
        <v>7522</v>
      </c>
      <c r="BF246" s="34">
        <v>7593</v>
      </c>
      <c r="BG246" s="34">
        <v>7664</v>
      </c>
      <c r="BH246" s="34">
        <v>7735</v>
      </c>
      <c r="BI246" s="34">
        <v>7806</v>
      </c>
      <c r="BJ246" s="34">
        <v>7877</v>
      </c>
      <c r="BK246" s="34">
        <v>7948</v>
      </c>
      <c r="BL246" s="34">
        <v>8019</v>
      </c>
      <c r="BM246" s="34">
        <f t="shared" si="41"/>
        <v>91542</v>
      </c>
      <c r="BN246" s="34">
        <f t="shared" si="44"/>
        <v>7200</v>
      </c>
      <c r="BO246" s="34">
        <f t="shared" si="44"/>
        <v>7300</v>
      </c>
      <c r="BP246" s="34">
        <f t="shared" si="44"/>
        <v>7300</v>
      </c>
      <c r="BQ246" s="34">
        <f t="shared" si="44"/>
        <v>7400</v>
      </c>
      <c r="BR246" s="34">
        <f t="shared" si="44"/>
        <v>7500</v>
      </c>
      <c r="BS246" s="34">
        <f t="shared" si="44"/>
        <v>7600</v>
      </c>
      <c r="BT246" s="34">
        <f t="shared" si="44"/>
        <v>7700</v>
      </c>
      <c r="BU246" s="34">
        <f t="shared" si="44"/>
        <v>7700</v>
      </c>
      <c r="BV246" s="34">
        <f t="shared" si="44"/>
        <v>7800</v>
      </c>
      <c r="BW246" s="34">
        <f t="shared" si="43"/>
        <v>7900</v>
      </c>
      <c r="BX246" s="34">
        <f t="shared" si="43"/>
        <v>8000</v>
      </c>
      <c r="BY246" s="34">
        <f t="shared" si="43"/>
        <v>8100</v>
      </c>
    </row>
    <row r="247" spans="1:77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  <c r="BA247" s="34">
        <v>5399.5</v>
      </c>
      <c r="BB247" s="34">
        <v>5464.2</v>
      </c>
      <c r="BC247" s="34">
        <v>5528.9</v>
      </c>
      <c r="BD247" s="34">
        <v>5593.6</v>
      </c>
      <c r="BE247" s="34">
        <v>5658.3</v>
      </c>
      <c r="BF247" s="34">
        <v>5723</v>
      </c>
      <c r="BG247" s="34">
        <v>5787.7</v>
      </c>
      <c r="BH247" s="34">
        <v>5852.4</v>
      </c>
      <c r="BI247" s="34">
        <v>5917.1</v>
      </c>
      <c r="BJ247" s="34">
        <v>5981.8</v>
      </c>
      <c r="BK247" s="34">
        <v>6046.5</v>
      </c>
      <c r="BL247" s="34">
        <v>6111.2</v>
      </c>
      <c r="BM247" s="34">
        <f t="shared" si="41"/>
        <v>69064.2</v>
      </c>
      <c r="BN247" s="34">
        <f t="shared" si="44"/>
        <v>5300</v>
      </c>
      <c r="BO247" s="34">
        <f t="shared" si="44"/>
        <v>5400</v>
      </c>
      <c r="BP247" s="34">
        <f t="shared" si="44"/>
        <v>5500</v>
      </c>
      <c r="BQ247" s="34">
        <f t="shared" si="44"/>
        <v>5600</v>
      </c>
      <c r="BR247" s="34">
        <f t="shared" si="44"/>
        <v>5600</v>
      </c>
      <c r="BS247" s="34">
        <f t="shared" si="44"/>
        <v>5700</v>
      </c>
      <c r="BT247" s="34">
        <f t="shared" si="44"/>
        <v>5800</v>
      </c>
      <c r="BU247" s="34">
        <f t="shared" si="44"/>
        <v>5900</v>
      </c>
      <c r="BV247" s="34">
        <f t="shared" si="44"/>
        <v>5900</v>
      </c>
      <c r="BW247" s="34">
        <f t="shared" si="43"/>
        <v>6000</v>
      </c>
      <c r="BX247" s="34">
        <f t="shared" si="43"/>
        <v>6100</v>
      </c>
      <c r="BY247" s="34">
        <f t="shared" si="43"/>
        <v>6200</v>
      </c>
    </row>
    <row r="248" spans="1:77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  <c r="BA248" s="34">
        <v>18683</v>
      </c>
      <c r="BB248" s="34">
        <v>18896</v>
      </c>
      <c r="BC248" s="34">
        <v>19109</v>
      </c>
      <c r="BD248" s="34">
        <v>19322</v>
      </c>
      <c r="BE248" s="34">
        <v>19535</v>
      </c>
      <c r="BF248" s="34">
        <v>19748</v>
      </c>
      <c r="BG248" s="34">
        <v>19961</v>
      </c>
      <c r="BH248" s="34">
        <v>20174</v>
      </c>
      <c r="BI248" s="34">
        <v>20387</v>
      </c>
      <c r="BJ248" s="34">
        <v>20600</v>
      </c>
      <c r="BK248" s="34">
        <v>20813</v>
      </c>
      <c r="BL248" s="34">
        <v>21026</v>
      </c>
      <c r="BM248" s="34">
        <f t="shared" si="41"/>
        <v>238254</v>
      </c>
      <c r="BN248" s="34">
        <f t="shared" si="44"/>
        <v>18500</v>
      </c>
      <c r="BO248" s="34">
        <f t="shared" si="44"/>
        <v>18800</v>
      </c>
      <c r="BP248" s="34">
        <f t="shared" si="44"/>
        <v>19000</v>
      </c>
      <c r="BQ248" s="34">
        <f t="shared" si="44"/>
        <v>19200</v>
      </c>
      <c r="BR248" s="34">
        <f t="shared" si="44"/>
        <v>19500</v>
      </c>
      <c r="BS248" s="34">
        <f t="shared" si="44"/>
        <v>19700</v>
      </c>
      <c r="BT248" s="34">
        <f t="shared" si="44"/>
        <v>20000</v>
      </c>
      <c r="BU248" s="34">
        <f t="shared" si="44"/>
        <v>20200</v>
      </c>
      <c r="BV248" s="34">
        <f t="shared" si="44"/>
        <v>20500</v>
      </c>
      <c r="BW248" s="34">
        <f t="shared" si="43"/>
        <v>20700</v>
      </c>
      <c r="BX248" s="34">
        <f t="shared" si="43"/>
        <v>21000</v>
      </c>
      <c r="BY248" s="34">
        <f t="shared" si="43"/>
        <v>21200</v>
      </c>
    </row>
    <row r="249" spans="1:77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  <c r="BA249" s="34">
        <v>4959</v>
      </c>
      <c r="BB249" s="34">
        <v>4986</v>
      </c>
      <c r="BC249" s="34">
        <v>5013</v>
      </c>
      <c r="BD249" s="34">
        <v>5040</v>
      </c>
      <c r="BE249" s="34">
        <v>5067</v>
      </c>
      <c r="BF249" s="34">
        <v>5094</v>
      </c>
      <c r="BG249" s="34">
        <v>5121</v>
      </c>
      <c r="BH249" s="34">
        <v>5148</v>
      </c>
      <c r="BI249" s="34">
        <v>5175</v>
      </c>
      <c r="BJ249" s="34">
        <v>5202</v>
      </c>
      <c r="BK249" s="34">
        <v>5229</v>
      </c>
      <c r="BL249" s="34">
        <v>5256</v>
      </c>
      <c r="BM249" s="34">
        <f t="shared" si="41"/>
        <v>61290</v>
      </c>
      <c r="BN249" s="34">
        <f t="shared" si="44"/>
        <v>4900</v>
      </c>
      <c r="BO249" s="34">
        <f t="shared" si="44"/>
        <v>5000</v>
      </c>
      <c r="BP249" s="34">
        <f t="shared" si="44"/>
        <v>5000</v>
      </c>
      <c r="BQ249" s="34">
        <f t="shared" si="44"/>
        <v>5000</v>
      </c>
      <c r="BR249" s="34">
        <f t="shared" si="44"/>
        <v>5100</v>
      </c>
      <c r="BS249" s="34">
        <f t="shared" si="44"/>
        <v>5100</v>
      </c>
      <c r="BT249" s="34">
        <f t="shared" si="44"/>
        <v>5100</v>
      </c>
      <c r="BU249" s="34">
        <f t="shared" si="44"/>
        <v>5200</v>
      </c>
      <c r="BV249" s="34">
        <f t="shared" si="44"/>
        <v>5200</v>
      </c>
      <c r="BW249" s="34">
        <f t="shared" si="43"/>
        <v>5200</v>
      </c>
      <c r="BX249" s="34">
        <f t="shared" si="43"/>
        <v>5200</v>
      </c>
      <c r="BY249" s="34">
        <f t="shared" si="43"/>
        <v>5300</v>
      </c>
    </row>
    <row r="250" spans="1:77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  <c r="BA250" s="34">
        <v>2879</v>
      </c>
      <c r="BB250" s="34">
        <v>2716.7</v>
      </c>
      <c r="BC250" s="34">
        <v>2554.4</v>
      </c>
      <c r="BD250" s="34">
        <v>2392.1</v>
      </c>
      <c r="BE250" s="34">
        <v>2229.8000000000002</v>
      </c>
      <c r="BF250" s="34">
        <v>2067.5</v>
      </c>
      <c r="BG250" s="34">
        <v>1905.2</v>
      </c>
      <c r="BH250" s="34">
        <v>1742.9</v>
      </c>
      <c r="BI250" s="34">
        <v>1580.6</v>
      </c>
      <c r="BJ250" s="34">
        <v>1418.3</v>
      </c>
      <c r="BK250" s="34">
        <v>1256</v>
      </c>
      <c r="BL250" s="34">
        <v>1093.7</v>
      </c>
      <c r="BM250" s="34">
        <f t="shared" si="41"/>
        <v>23836.2</v>
      </c>
      <c r="BN250" s="34">
        <f t="shared" si="44"/>
        <v>2400</v>
      </c>
      <c r="BO250" s="34">
        <f t="shared" si="44"/>
        <v>2400</v>
      </c>
      <c r="BP250" s="34">
        <f t="shared" si="44"/>
        <v>2300</v>
      </c>
      <c r="BQ250" s="34">
        <f t="shared" si="44"/>
        <v>2200</v>
      </c>
      <c r="BR250" s="34">
        <f t="shared" si="44"/>
        <v>2100</v>
      </c>
      <c r="BS250" s="34">
        <f t="shared" si="44"/>
        <v>2000</v>
      </c>
      <c r="BT250" s="34">
        <f t="shared" si="44"/>
        <v>1900</v>
      </c>
      <c r="BU250" s="34">
        <f t="shared" si="44"/>
        <v>1900</v>
      </c>
      <c r="BV250" s="34">
        <f t="shared" si="44"/>
        <v>1800</v>
      </c>
      <c r="BW250" s="34">
        <f t="shared" si="43"/>
        <v>1700</v>
      </c>
      <c r="BX250" s="34">
        <f t="shared" si="43"/>
        <v>1600</v>
      </c>
      <c r="BY250" s="34">
        <f t="shared" si="43"/>
        <v>1500</v>
      </c>
    </row>
    <row r="251" spans="1:77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  <c r="BA251" s="34">
        <v>-6264.5</v>
      </c>
      <c r="BB251" s="34">
        <v>-6466.8</v>
      </c>
      <c r="BC251" s="34">
        <v>-6669.1</v>
      </c>
      <c r="BD251" s="34">
        <v>-6871.4</v>
      </c>
      <c r="BE251" s="34">
        <v>-7073.7</v>
      </c>
      <c r="BF251" s="34">
        <v>-7276</v>
      </c>
      <c r="BG251" s="34">
        <v>-7478.3</v>
      </c>
      <c r="BH251" s="34">
        <v>-7680.6</v>
      </c>
      <c r="BI251" s="34">
        <v>-7882.9</v>
      </c>
      <c r="BJ251" s="34">
        <v>-8085.2</v>
      </c>
      <c r="BK251" s="34">
        <v>-8287.5</v>
      </c>
      <c r="BL251" s="34">
        <v>-8489.7999999999993</v>
      </c>
      <c r="BM251" s="34">
        <f t="shared" si="41"/>
        <v>-88525.8</v>
      </c>
      <c r="BN251" s="34">
        <f t="shared" si="44"/>
        <v>-5700</v>
      </c>
      <c r="BO251" s="34">
        <f t="shared" si="44"/>
        <v>-6000</v>
      </c>
      <c r="BP251" s="34">
        <f t="shared" si="44"/>
        <v>-6300</v>
      </c>
      <c r="BQ251" s="34">
        <f t="shared" ref="BQ251:BV280" si="45">ROUND($BM251/SUM($AO251:$AZ251)*AR251,-2)</f>
        <v>-6600</v>
      </c>
      <c r="BR251" s="34">
        <f t="shared" si="45"/>
        <v>-6900</v>
      </c>
      <c r="BS251" s="34">
        <f t="shared" si="45"/>
        <v>-7200</v>
      </c>
      <c r="BT251" s="34">
        <f t="shared" si="45"/>
        <v>-7500</v>
      </c>
      <c r="BU251" s="34">
        <f t="shared" si="45"/>
        <v>-7800</v>
      </c>
      <c r="BV251" s="34">
        <f t="shared" si="45"/>
        <v>-8100</v>
      </c>
      <c r="BW251" s="34">
        <f t="shared" si="43"/>
        <v>-8400</v>
      </c>
      <c r="BX251" s="34">
        <f t="shared" si="43"/>
        <v>-8700</v>
      </c>
      <c r="BY251" s="34">
        <f t="shared" si="43"/>
        <v>-9000</v>
      </c>
    </row>
    <row r="252" spans="1:77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  <c r="BA252" s="34">
        <v>11472.5</v>
      </c>
      <c r="BB252" s="34">
        <v>11554.9</v>
      </c>
      <c r="BC252" s="34">
        <v>11637.3</v>
      </c>
      <c r="BD252" s="34">
        <v>11719.7</v>
      </c>
      <c r="BE252" s="34">
        <v>11802.1</v>
      </c>
      <c r="BF252" s="34">
        <v>11884.5</v>
      </c>
      <c r="BG252" s="34">
        <v>11966.9</v>
      </c>
      <c r="BH252" s="34">
        <v>12049.3</v>
      </c>
      <c r="BI252" s="34">
        <v>12131.7</v>
      </c>
      <c r="BJ252" s="34">
        <v>12214.1</v>
      </c>
      <c r="BK252" s="34">
        <v>12296.5</v>
      </c>
      <c r="BL252" s="34">
        <v>12378.9</v>
      </c>
      <c r="BM252" s="34">
        <f t="shared" si="41"/>
        <v>143108.4</v>
      </c>
      <c r="BN252" s="34">
        <f t="shared" ref="BN252:BP280" si="46">ROUND($BM252/SUM($AO252:$AZ252)*AO252,-2)</f>
        <v>11400</v>
      </c>
      <c r="BO252" s="34">
        <f t="shared" si="46"/>
        <v>11500</v>
      </c>
      <c r="BP252" s="34">
        <f t="shared" si="46"/>
        <v>11600</v>
      </c>
      <c r="BQ252" s="34">
        <f t="shared" si="45"/>
        <v>11700</v>
      </c>
      <c r="BR252" s="34">
        <f t="shared" si="45"/>
        <v>11800</v>
      </c>
      <c r="BS252" s="34">
        <f t="shared" si="45"/>
        <v>11900</v>
      </c>
      <c r="BT252" s="34">
        <f t="shared" si="45"/>
        <v>12000</v>
      </c>
      <c r="BU252" s="34">
        <f t="shared" si="45"/>
        <v>12100</v>
      </c>
      <c r="BV252" s="34">
        <f t="shared" si="45"/>
        <v>12200</v>
      </c>
      <c r="BW252" s="34">
        <f t="shared" si="43"/>
        <v>12200</v>
      </c>
      <c r="BX252" s="34">
        <f t="shared" si="43"/>
        <v>12300</v>
      </c>
      <c r="BY252" s="34">
        <f t="shared" si="43"/>
        <v>12400</v>
      </c>
    </row>
    <row r="253" spans="1:77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  <c r="BA253" s="34">
        <v>5656.5</v>
      </c>
      <c r="BB253" s="34">
        <v>5786.8</v>
      </c>
      <c r="BC253" s="34">
        <v>5917.1</v>
      </c>
      <c r="BD253" s="34">
        <v>6047.4</v>
      </c>
      <c r="BE253" s="34">
        <v>6177.7</v>
      </c>
      <c r="BF253" s="34">
        <v>6308</v>
      </c>
      <c r="BG253" s="34">
        <v>6438.3</v>
      </c>
      <c r="BH253" s="34">
        <v>6568.6</v>
      </c>
      <c r="BI253" s="34">
        <v>6698.9</v>
      </c>
      <c r="BJ253" s="34">
        <v>6829.2</v>
      </c>
      <c r="BK253" s="34">
        <v>6959.5</v>
      </c>
      <c r="BL253" s="34">
        <v>7089.8</v>
      </c>
      <c r="BM253" s="34">
        <f t="shared" si="41"/>
        <v>76477.8</v>
      </c>
      <c r="BN253" s="34">
        <f t="shared" si="46"/>
        <v>5400</v>
      </c>
      <c r="BO253" s="34">
        <f t="shared" si="46"/>
        <v>5600</v>
      </c>
      <c r="BP253" s="34">
        <f t="shared" si="46"/>
        <v>5800</v>
      </c>
      <c r="BQ253" s="34">
        <f t="shared" si="45"/>
        <v>5900</v>
      </c>
      <c r="BR253" s="34">
        <f t="shared" si="45"/>
        <v>6100</v>
      </c>
      <c r="BS253" s="34">
        <f t="shared" si="45"/>
        <v>6300</v>
      </c>
      <c r="BT253" s="34">
        <f t="shared" si="45"/>
        <v>6500</v>
      </c>
      <c r="BU253" s="34">
        <f t="shared" si="45"/>
        <v>6600</v>
      </c>
      <c r="BV253" s="34">
        <f t="shared" si="45"/>
        <v>6800</v>
      </c>
      <c r="BW253" s="34">
        <f t="shared" si="43"/>
        <v>7000</v>
      </c>
      <c r="BX253" s="34">
        <f t="shared" si="43"/>
        <v>7200</v>
      </c>
      <c r="BY253" s="34">
        <f t="shared" si="43"/>
        <v>7300</v>
      </c>
    </row>
    <row r="254" spans="1:77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  <c r="BA254" s="34">
        <v>-3531.5</v>
      </c>
      <c r="BB254" s="34">
        <v>-3716.9</v>
      </c>
      <c r="BC254" s="34">
        <v>-3902.3</v>
      </c>
      <c r="BD254" s="34">
        <v>-4087.7</v>
      </c>
      <c r="BE254" s="34">
        <v>-4273.1000000000004</v>
      </c>
      <c r="BF254" s="34">
        <v>-4458.5</v>
      </c>
      <c r="BG254" s="34">
        <v>-4643.8999999999996</v>
      </c>
      <c r="BH254" s="34">
        <v>-4829.3</v>
      </c>
      <c r="BI254" s="34">
        <v>-5014.7</v>
      </c>
      <c r="BJ254" s="34">
        <v>-5200.1000000000004</v>
      </c>
      <c r="BK254" s="34">
        <v>-5385.5</v>
      </c>
      <c r="BL254" s="34">
        <v>-5570.9</v>
      </c>
      <c r="BM254" s="34">
        <f t="shared" si="41"/>
        <v>-54614.400000000001</v>
      </c>
      <c r="BN254" s="34">
        <f t="shared" si="46"/>
        <v>-2600</v>
      </c>
      <c r="BO254" s="34">
        <f t="shared" si="46"/>
        <v>-2900</v>
      </c>
      <c r="BP254" s="34">
        <f t="shared" si="46"/>
        <v>-3300</v>
      </c>
      <c r="BQ254" s="34">
        <f t="shared" si="45"/>
        <v>-3600</v>
      </c>
      <c r="BR254" s="34">
        <f t="shared" si="45"/>
        <v>-4000</v>
      </c>
      <c r="BS254" s="34">
        <f t="shared" si="45"/>
        <v>-4400</v>
      </c>
      <c r="BT254" s="34">
        <f t="shared" si="45"/>
        <v>-4700</v>
      </c>
      <c r="BU254" s="34">
        <f t="shared" si="45"/>
        <v>-5100</v>
      </c>
      <c r="BV254" s="34">
        <f t="shared" si="45"/>
        <v>-5500</v>
      </c>
      <c r="BW254" s="34">
        <f t="shared" si="43"/>
        <v>-5800</v>
      </c>
      <c r="BX254" s="34">
        <f t="shared" si="43"/>
        <v>-6200</v>
      </c>
      <c r="BY254" s="34">
        <f t="shared" si="43"/>
        <v>-6500</v>
      </c>
    </row>
    <row r="255" spans="1:77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  <c r="BA255" s="34">
        <v>-2195.5</v>
      </c>
      <c r="BB255" s="34">
        <v>-2350.1999999999998</v>
      </c>
      <c r="BC255" s="34">
        <v>-2504.9</v>
      </c>
      <c r="BD255" s="34">
        <v>-2659.6</v>
      </c>
      <c r="BE255" s="34">
        <v>-2814.3</v>
      </c>
      <c r="BF255" s="34">
        <v>-2969</v>
      </c>
      <c r="BG255" s="34">
        <v>-3123.7</v>
      </c>
      <c r="BH255" s="34">
        <v>-3278.4</v>
      </c>
      <c r="BI255" s="34">
        <v>-3433.1</v>
      </c>
      <c r="BJ255" s="34">
        <v>-3587.8</v>
      </c>
      <c r="BK255" s="34">
        <v>-3742.5</v>
      </c>
      <c r="BL255" s="34">
        <v>-3897.2</v>
      </c>
      <c r="BM255" s="34">
        <f t="shared" si="41"/>
        <v>-36556.199999999997</v>
      </c>
      <c r="BN255" s="34">
        <f t="shared" si="46"/>
        <v>-900</v>
      </c>
      <c r="BO255" s="34">
        <f t="shared" si="46"/>
        <v>-1300</v>
      </c>
      <c r="BP255" s="34">
        <f t="shared" si="46"/>
        <v>-1700</v>
      </c>
      <c r="BQ255" s="34">
        <f t="shared" si="45"/>
        <v>-2100</v>
      </c>
      <c r="BR255" s="34">
        <f t="shared" si="45"/>
        <v>-2500</v>
      </c>
      <c r="BS255" s="34">
        <f t="shared" si="45"/>
        <v>-2800</v>
      </c>
      <c r="BT255" s="34">
        <f t="shared" si="45"/>
        <v>-3200</v>
      </c>
      <c r="BU255" s="34">
        <f t="shared" si="45"/>
        <v>-3600</v>
      </c>
      <c r="BV255" s="34">
        <f t="shared" si="45"/>
        <v>-4000</v>
      </c>
      <c r="BW255" s="34">
        <f t="shared" si="43"/>
        <v>-4400</v>
      </c>
      <c r="BX255" s="34">
        <f t="shared" si="43"/>
        <v>-4800</v>
      </c>
      <c r="BY255" s="34">
        <f t="shared" si="43"/>
        <v>-5200</v>
      </c>
    </row>
    <row r="256" spans="1:77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  <c r="BA256" s="34">
        <v>1591.5</v>
      </c>
      <c r="BB256" s="34">
        <v>1367.1</v>
      </c>
      <c r="BC256" s="34">
        <v>1142.7</v>
      </c>
      <c r="BD256" s="34">
        <v>918.3</v>
      </c>
      <c r="BE256" s="34">
        <v>693.9</v>
      </c>
      <c r="BF256" s="34">
        <v>469.5</v>
      </c>
      <c r="BG256" s="34">
        <v>245.1</v>
      </c>
      <c r="BH256" s="34">
        <v>20.6999999999998</v>
      </c>
      <c r="BI256" s="34">
        <v>-203.7</v>
      </c>
      <c r="BJ256" s="34">
        <v>-428.1</v>
      </c>
      <c r="BK256" s="34">
        <v>-652.5</v>
      </c>
      <c r="BL256" s="34">
        <v>-876.9</v>
      </c>
      <c r="BM256" s="34">
        <f t="shared" si="41"/>
        <v>4287.6000000000004</v>
      </c>
      <c r="BN256" s="34">
        <f t="shared" si="46"/>
        <v>500</v>
      </c>
      <c r="BO256" s="34">
        <f t="shared" si="46"/>
        <v>500</v>
      </c>
      <c r="BP256" s="34">
        <f t="shared" si="46"/>
        <v>400</v>
      </c>
      <c r="BQ256" s="34">
        <f t="shared" si="45"/>
        <v>400</v>
      </c>
      <c r="BR256" s="34">
        <f t="shared" si="45"/>
        <v>400</v>
      </c>
      <c r="BS256" s="34">
        <f t="shared" si="45"/>
        <v>400</v>
      </c>
      <c r="BT256" s="34">
        <f t="shared" si="45"/>
        <v>300</v>
      </c>
      <c r="BU256" s="34">
        <f t="shared" si="45"/>
        <v>300</v>
      </c>
      <c r="BV256" s="34">
        <f t="shared" si="45"/>
        <v>300</v>
      </c>
      <c r="BW256" s="34">
        <f t="shared" si="43"/>
        <v>300</v>
      </c>
      <c r="BX256" s="34">
        <f t="shared" si="43"/>
        <v>200</v>
      </c>
      <c r="BY256" s="34">
        <f t="shared" si="43"/>
        <v>200</v>
      </c>
    </row>
    <row r="257" spans="1:77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  <c r="BA257" s="34">
        <v>12098.5</v>
      </c>
      <c r="BB257" s="34">
        <v>12172.9</v>
      </c>
      <c r="BC257" s="34">
        <v>12247.3</v>
      </c>
      <c r="BD257" s="34">
        <v>12321.7</v>
      </c>
      <c r="BE257" s="34">
        <v>12396.1</v>
      </c>
      <c r="BF257" s="34">
        <v>12470.5</v>
      </c>
      <c r="BG257" s="34">
        <v>12544.9</v>
      </c>
      <c r="BH257" s="34">
        <v>12619.3</v>
      </c>
      <c r="BI257" s="34">
        <v>12693.7</v>
      </c>
      <c r="BJ257" s="34">
        <v>12768.1</v>
      </c>
      <c r="BK257" s="34">
        <v>12842.5</v>
      </c>
      <c r="BL257" s="34">
        <v>12916.9</v>
      </c>
      <c r="BM257" s="34">
        <f t="shared" si="41"/>
        <v>150092.4</v>
      </c>
      <c r="BN257" s="34">
        <f t="shared" si="46"/>
        <v>12100</v>
      </c>
      <c r="BO257" s="34">
        <f t="shared" si="46"/>
        <v>12100</v>
      </c>
      <c r="BP257" s="34">
        <f t="shared" si="46"/>
        <v>12200</v>
      </c>
      <c r="BQ257" s="34">
        <f t="shared" si="45"/>
        <v>12300</v>
      </c>
      <c r="BR257" s="34">
        <f t="shared" si="45"/>
        <v>12400</v>
      </c>
      <c r="BS257" s="34">
        <f t="shared" si="45"/>
        <v>12500</v>
      </c>
      <c r="BT257" s="34">
        <f t="shared" si="45"/>
        <v>12500</v>
      </c>
      <c r="BU257" s="34">
        <f t="shared" si="45"/>
        <v>12600</v>
      </c>
      <c r="BV257" s="34">
        <f t="shared" si="45"/>
        <v>12700</v>
      </c>
      <c r="BW257" s="34">
        <f t="shared" si="43"/>
        <v>12800</v>
      </c>
      <c r="BX257" s="34">
        <f t="shared" si="43"/>
        <v>12900</v>
      </c>
      <c r="BY257" s="34">
        <f t="shared" si="43"/>
        <v>12900</v>
      </c>
    </row>
    <row r="258" spans="1:77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  <c r="BA258" s="34">
        <v>6309.5</v>
      </c>
      <c r="BB258" s="34">
        <v>6346.1</v>
      </c>
      <c r="BC258" s="34">
        <v>6382.7</v>
      </c>
      <c r="BD258" s="34">
        <v>6419.3</v>
      </c>
      <c r="BE258" s="34">
        <v>6455.9</v>
      </c>
      <c r="BF258" s="34">
        <v>6492.5</v>
      </c>
      <c r="BG258" s="34">
        <v>6529.1</v>
      </c>
      <c r="BH258" s="34">
        <v>6565.7</v>
      </c>
      <c r="BI258" s="34">
        <v>6602.3</v>
      </c>
      <c r="BJ258" s="34">
        <v>6638.9</v>
      </c>
      <c r="BK258" s="34">
        <v>6675.5</v>
      </c>
      <c r="BL258" s="34">
        <v>6712.1</v>
      </c>
      <c r="BM258" s="34">
        <f t="shared" si="41"/>
        <v>78129.600000000006</v>
      </c>
      <c r="BN258" s="34">
        <f t="shared" si="46"/>
        <v>6300</v>
      </c>
      <c r="BO258" s="34">
        <f t="shared" si="46"/>
        <v>6300</v>
      </c>
      <c r="BP258" s="34">
        <f t="shared" si="46"/>
        <v>6400</v>
      </c>
      <c r="BQ258" s="34">
        <f t="shared" si="45"/>
        <v>6400</v>
      </c>
      <c r="BR258" s="34">
        <f t="shared" si="45"/>
        <v>6500</v>
      </c>
      <c r="BS258" s="34">
        <f t="shared" si="45"/>
        <v>6500</v>
      </c>
      <c r="BT258" s="34">
        <f t="shared" si="45"/>
        <v>6500</v>
      </c>
      <c r="BU258" s="34">
        <f t="shared" si="45"/>
        <v>6600</v>
      </c>
      <c r="BV258" s="34">
        <f t="shared" si="45"/>
        <v>6600</v>
      </c>
      <c r="BW258" s="34">
        <f t="shared" si="43"/>
        <v>6600</v>
      </c>
      <c r="BX258" s="34">
        <f t="shared" si="43"/>
        <v>6700</v>
      </c>
      <c r="BY258" s="34">
        <f t="shared" si="43"/>
        <v>6700</v>
      </c>
    </row>
    <row r="259" spans="1:77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  <c r="BA259" s="34">
        <v>4755.5</v>
      </c>
      <c r="BB259" s="34">
        <v>4855.1000000000004</v>
      </c>
      <c r="BC259" s="34">
        <v>4954.7</v>
      </c>
      <c r="BD259" s="34">
        <v>5054.3</v>
      </c>
      <c r="BE259" s="34">
        <v>5153.8999999999996</v>
      </c>
      <c r="BF259" s="34">
        <v>5253.5</v>
      </c>
      <c r="BG259" s="34">
        <v>5353.1</v>
      </c>
      <c r="BH259" s="34">
        <v>5452.7</v>
      </c>
      <c r="BI259" s="34">
        <v>5552.3</v>
      </c>
      <c r="BJ259" s="34">
        <v>5651.9</v>
      </c>
      <c r="BK259" s="34">
        <v>5751.5</v>
      </c>
      <c r="BL259" s="34">
        <v>5851.1</v>
      </c>
      <c r="BM259" s="34">
        <f t="shared" ref="BM259:BM280" si="47">SUM(BA259:BL259)</f>
        <v>63639.6</v>
      </c>
      <c r="BN259" s="34">
        <f t="shared" si="46"/>
        <v>4600</v>
      </c>
      <c r="BO259" s="34">
        <f t="shared" si="46"/>
        <v>4700</v>
      </c>
      <c r="BP259" s="34">
        <f t="shared" si="46"/>
        <v>4900</v>
      </c>
      <c r="BQ259" s="34">
        <f t="shared" si="45"/>
        <v>5000</v>
      </c>
      <c r="BR259" s="34">
        <f t="shared" si="45"/>
        <v>5100</v>
      </c>
      <c r="BS259" s="34">
        <f t="shared" si="45"/>
        <v>5200</v>
      </c>
      <c r="BT259" s="34">
        <f t="shared" si="45"/>
        <v>5400</v>
      </c>
      <c r="BU259" s="34">
        <f t="shared" si="45"/>
        <v>5500</v>
      </c>
      <c r="BV259" s="34">
        <f t="shared" si="45"/>
        <v>5600</v>
      </c>
      <c r="BW259" s="34">
        <f t="shared" si="43"/>
        <v>5800</v>
      </c>
      <c r="BX259" s="34">
        <f t="shared" si="43"/>
        <v>5900</v>
      </c>
      <c r="BY259" s="34">
        <f t="shared" si="43"/>
        <v>6000</v>
      </c>
    </row>
    <row r="260" spans="1:77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  <c r="BA260" s="34">
        <v>152750</v>
      </c>
      <c r="BB260" s="34">
        <v>152750</v>
      </c>
      <c r="BC260" s="34">
        <v>152750</v>
      </c>
      <c r="BD260" s="34">
        <v>152750</v>
      </c>
      <c r="BE260" s="34">
        <v>152750</v>
      </c>
      <c r="BF260" s="34">
        <v>152750</v>
      </c>
      <c r="BG260" s="34">
        <v>152750</v>
      </c>
      <c r="BH260" s="34">
        <v>152750</v>
      </c>
      <c r="BI260" s="34">
        <v>152750</v>
      </c>
      <c r="BJ260" s="34">
        <v>152750</v>
      </c>
      <c r="BK260" s="34">
        <v>152750</v>
      </c>
      <c r="BL260" s="34">
        <v>152750</v>
      </c>
      <c r="BM260" s="34">
        <f t="shared" si="47"/>
        <v>1833000</v>
      </c>
      <c r="BN260" s="34">
        <f t="shared" si="46"/>
        <v>152800</v>
      </c>
      <c r="BO260" s="34">
        <f t="shared" si="46"/>
        <v>152800</v>
      </c>
      <c r="BP260" s="34">
        <f t="shared" si="46"/>
        <v>152800</v>
      </c>
      <c r="BQ260" s="34">
        <f t="shared" si="45"/>
        <v>152800</v>
      </c>
      <c r="BR260" s="34">
        <f t="shared" si="45"/>
        <v>152800</v>
      </c>
      <c r="BS260" s="34">
        <f t="shared" si="45"/>
        <v>152800</v>
      </c>
      <c r="BT260" s="34">
        <f t="shared" si="45"/>
        <v>152800</v>
      </c>
      <c r="BU260" s="34">
        <f t="shared" si="45"/>
        <v>152800</v>
      </c>
      <c r="BV260" s="34">
        <f t="shared" si="45"/>
        <v>152800</v>
      </c>
      <c r="BW260" s="34">
        <f t="shared" si="43"/>
        <v>152800</v>
      </c>
      <c r="BX260" s="34">
        <f t="shared" si="43"/>
        <v>152800</v>
      </c>
      <c r="BY260" s="34">
        <f t="shared" si="43"/>
        <v>152800</v>
      </c>
    </row>
    <row r="261" spans="1:77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  <c r="BA261" s="34">
        <v>-4629</v>
      </c>
      <c r="BB261" s="34">
        <v>-4936</v>
      </c>
      <c r="BC261" s="34">
        <v>-5243</v>
      </c>
      <c r="BD261" s="34">
        <v>-5550</v>
      </c>
      <c r="BE261" s="34">
        <v>-5857</v>
      </c>
      <c r="BF261" s="34">
        <v>-6164</v>
      </c>
      <c r="BG261" s="34">
        <v>-6471</v>
      </c>
      <c r="BH261" s="34">
        <v>-6778</v>
      </c>
      <c r="BI261" s="34">
        <v>-7085</v>
      </c>
      <c r="BJ261" s="34">
        <v>-7392</v>
      </c>
      <c r="BK261" s="34">
        <v>-7699</v>
      </c>
      <c r="BL261" s="34">
        <v>-8006</v>
      </c>
      <c r="BM261" s="34">
        <f t="shared" si="47"/>
        <v>-75810</v>
      </c>
      <c r="BN261" s="34">
        <f t="shared" si="46"/>
        <v>-2300</v>
      </c>
      <c r="BO261" s="34">
        <f t="shared" si="46"/>
        <v>-3000</v>
      </c>
      <c r="BP261" s="34">
        <f t="shared" si="46"/>
        <v>-3700</v>
      </c>
      <c r="BQ261" s="34">
        <f t="shared" si="45"/>
        <v>-4500</v>
      </c>
      <c r="BR261" s="34">
        <f t="shared" si="45"/>
        <v>-5200</v>
      </c>
      <c r="BS261" s="34">
        <f t="shared" si="45"/>
        <v>-5900</v>
      </c>
      <c r="BT261" s="34">
        <f t="shared" si="45"/>
        <v>-6700</v>
      </c>
      <c r="BU261" s="34">
        <f t="shared" si="45"/>
        <v>-7400</v>
      </c>
      <c r="BV261" s="34">
        <f t="shared" si="45"/>
        <v>-8200</v>
      </c>
      <c r="BW261" s="34">
        <f t="shared" si="43"/>
        <v>-8900</v>
      </c>
      <c r="BX261" s="34">
        <f t="shared" si="43"/>
        <v>-9600</v>
      </c>
      <c r="BY261" s="34">
        <f t="shared" si="43"/>
        <v>-10400</v>
      </c>
    </row>
    <row r="262" spans="1:77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  <c r="BA262" s="34">
        <v>4656.5</v>
      </c>
      <c r="BB262" s="34">
        <v>4561.2</v>
      </c>
      <c r="BC262" s="34">
        <v>4465.8999999999996</v>
      </c>
      <c r="BD262" s="34">
        <v>4370.6000000000004</v>
      </c>
      <c r="BE262" s="34">
        <v>4275.3</v>
      </c>
      <c r="BF262" s="34">
        <v>4180</v>
      </c>
      <c r="BG262" s="34">
        <v>4084.7</v>
      </c>
      <c r="BH262" s="34">
        <v>3989.4</v>
      </c>
      <c r="BI262" s="34">
        <v>3894.1</v>
      </c>
      <c r="BJ262" s="34">
        <v>3798.8</v>
      </c>
      <c r="BK262" s="34">
        <v>3703.5</v>
      </c>
      <c r="BL262" s="34">
        <v>3608.2</v>
      </c>
      <c r="BM262" s="34">
        <f t="shared" si="47"/>
        <v>49588.2</v>
      </c>
      <c r="BN262" s="34">
        <f t="shared" si="46"/>
        <v>4500</v>
      </c>
      <c r="BO262" s="34">
        <f t="shared" si="46"/>
        <v>4500</v>
      </c>
      <c r="BP262" s="34">
        <f t="shared" si="46"/>
        <v>4400</v>
      </c>
      <c r="BQ262" s="34">
        <f t="shared" si="45"/>
        <v>4300</v>
      </c>
      <c r="BR262" s="34">
        <f t="shared" si="45"/>
        <v>4200</v>
      </c>
      <c r="BS262" s="34">
        <f t="shared" si="45"/>
        <v>4200</v>
      </c>
      <c r="BT262" s="34">
        <f t="shared" si="45"/>
        <v>4100</v>
      </c>
      <c r="BU262" s="34">
        <f t="shared" si="45"/>
        <v>4000</v>
      </c>
      <c r="BV262" s="34">
        <f t="shared" si="45"/>
        <v>3900</v>
      </c>
      <c r="BW262" s="34">
        <f t="shared" si="43"/>
        <v>3900</v>
      </c>
      <c r="BX262" s="34">
        <f t="shared" si="43"/>
        <v>3800</v>
      </c>
      <c r="BY262" s="34">
        <f t="shared" si="43"/>
        <v>3700</v>
      </c>
    </row>
    <row r="263" spans="1:77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  <c r="BA263" s="34">
        <v>12161.5</v>
      </c>
      <c r="BB263" s="34">
        <v>12273.9</v>
      </c>
      <c r="BC263" s="34">
        <v>12386.3</v>
      </c>
      <c r="BD263" s="34">
        <v>12498.7</v>
      </c>
      <c r="BE263" s="34">
        <v>12611.1</v>
      </c>
      <c r="BF263" s="34">
        <v>12723.5</v>
      </c>
      <c r="BG263" s="34">
        <v>12835.9</v>
      </c>
      <c r="BH263" s="34">
        <v>12948.3</v>
      </c>
      <c r="BI263" s="34">
        <v>13060.7</v>
      </c>
      <c r="BJ263" s="34">
        <v>13173.1</v>
      </c>
      <c r="BK263" s="34">
        <v>13285.5</v>
      </c>
      <c r="BL263" s="34">
        <v>13397.9</v>
      </c>
      <c r="BM263" s="34">
        <f t="shared" si="47"/>
        <v>153356.4</v>
      </c>
      <c r="BN263" s="34">
        <f t="shared" si="46"/>
        <v>12100</v>
      </c>
      <c r="BO263" s="34">
        <f t="shared" si="46"/>
        <v>12200</v>
      </c>
      <c r="BP263" s="34">
        <f t="shared" si="46"/>
        <v>12300</v>
      </c>
      <c r="BQ263" s="34">
        <f t="shared" si="45"/>
        <v>12500</v>
      </c>
      <c r="BR263" s="34">
        <f t="shared" si="45"/>
        <v>12600</v>
      </c>
      <c r="BS263" s="34">
        <f t="shared" si="45"/>
        <v>12700</v>
      </c>
      <c r="BT263" s="34">
        <f t="shared" si="45"/>
        <v>12800</v>
      </c>
      <c r="BU263" s="34">
        <f t="shared" si="45"/>
        <v>13000</v>
      </c>
      <c r="BV263" s="34">
        <f t="shared" si="45"/>
        <v>13100</v>
      </c>
      <c r="BW263" s="34">
        <f t="shared" si="43"/>
        <v>13200</v>
      </c>
      <c r="BX263" s="34">
        <f t="shared" si="43"/>
        <v>13300</v>
      </c>
      <c r="BY263" s="34">
        <f t="shared" si="43"/>
        <v>13500</v>
      </c>
    </row>
    <row r="264" spans="1:77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  <c r="BA264" s="34">
        <v>5411</v>
      </c>
      <c r="BB264" s="34">
        <v>5387</v>
      </c>
      <c r="BC264" s="34">
        <v>5363</v>
      </c>
      <c r="BD264" s="34">
        <v>5339</v>
      </c>
      <c r="BE264" s="34">
        <v>5315</v>
      </c>
      <c r="BF264" s="34">
        <v>5291</v>
      </c>
      <c r="BG264" s="34">
        <v>5267</v>
      </c>
      <c r="BH264" s="34">
        <v>5243</v>
      </c>
      <c r="BI264" s="34">
        <v>5219</v>
      </c>
      <c r="BJ264" s="34">
        <v>5195</v>
      </c>
      <c r="BK264" s="34">
        <v>5171</v>
      </c>
      <c r="BL264" s="34">
        <v>5147</v>
      </c>
      <c r="BM264" s="34">
        <f t="shared" si="47"/>
        <v>63348</v>
      </c>
      <c r="BN264" s="34">
        <f t="shared" si="46"/>
        <v>5400</v>
      </c>
      <c r="BO264" s="34">
        <f t="shared" si="46"/>
        <v>5400</v>
      </c>
      <c r="BP264" s="34">
        <f t="shared" si="46"/>
        <v>5400</v>
      </c>
      <c r="BQ264" s="34">
        <f t="shared" si="45"/>
        <v>5300</v>
      </c>
      <c r="BR264" s="34">
        <f t="shared" si="45"/>
        <v>5300</v>
      </c>
      <c r="BS264" s="34">
        <f t="shared" si="45"/>
        <v>5300</v>
      </c>
      <c r="BT264" s="34">
        <f t="shared" si="45"/>
        <v>5300</v>
      </c>
      <c r="BU264" s="34">
        <f t="shared" si="45"/>
        <v>5200</v>
      </c>
      <c r="BV264" s="34">
        <f t="shared" si="45"/>
        <v>5200</v>
      </c>
      <c r="BW264" s="34">
        <f t="shared" si="43"/>
        <v>5200</v>
      </c>
      <c r="BX264" s="34">
        <f t="shared" si="43"/>
        <v>5200</v>
      </c>
      <c r="BY264" s="34">
        <f t="shared" si="43"/>
        <v>5200</v>
      </c>
    </row>
    <row r="265" spans="1:77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  <c r="BA265" s="34">
        <v>10517</v>
      </c>
      <c r="BB265" s="34">
        <v>10551</v>
      </c>
      <c r="BC265" s="34">
        <v>10585</v>
      </c>
      <c r="BD265" s="34">
        <v>10619</v>
      </c>
      <c r="BE265" s="34">
        <v>10653</v>
      </c>
      <c r="BF265" s="34">
        <v>10687</v>
      </c>
      <c r="BG265" s="34">
        <v>10721</v>
      </c>
      <c r="BH265" s="34">
        <v>10755</v>
      </c>
      <c r="BI265" s="34">
        <v>10789</v>
      </c>
      <c r="BJ265" s="34">
        <v>10823</v>
      </c>
      <c r="BK265" s="34">
        <v>10857</v>
      </c>
      <c r="BL265" s="34">
        <v>10891</v>
      </c>
      <c r="BM265" s="34">
        <f t="shared" si="47"/>
        <v>128448</v>
      </c>
      <c r="BN265" s="34">
        <f t="shared" si="46"/>
        <v>10500</v>
      </c>
      <c r="BO265" s="34">
        <f t="shared" si="46"/>
        <v>10500</v>
      </c>
      <c r="BP265" s="34">
        <f t="shared" si="46"/>
        <v>10600</v>
      </c>
      <c r="BQ265" s="34">
        <f t="shared" si="45"/>
        <v>10600</v>
      </c>
      <c r="BR265" s="34">
        <f t="shared" si="45"/>
        <v>10700</v>
      </c>
      <c r="BS265" s="34">
        <f t="shared" si="45"/>
        <v>10700</v>
      </c>
      <c r="BT265" s="34">
        <f t="shared" si="45"/>
        <v>10700</v>
      </c>
      <c r="BU265" s="34">
        <f t="shared" si="45"/>
        <v>10800</v>
      </c>
      <c r="BV265" s="34">
        <f t="shared" si="45"/>
        <v>10800</v>
      </c>
      <c r="BW265" s="34">
        <f t="shared" si="43"/>
        <v>10800</v>
      </c>
      <c r="BX265" s="34">
        <f t="shared" si="43"/>
        <v>10900</v>
      </c>
      <c r="BY265" s="34">
        <f t="shared" si="43"/>
        <v>10900</v>
      </c>
    </row>
    <row r="266" spans="1:77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  <c r="BA266" s="34">
        <v>18784</v>
      </c>
      <c r="BB266" s="34">
        <v>19001</v>
      </c>
      <c r="BC266" s="34">
        <v>19218</v>
      </c>
      <c r="BD266" s="34">
        <v>19435</v>
      </c>
      <c r="BE266" s="34">
        <v>19652</v>
      </c>
      <c r="BF266" s="34">
        <v>19869</v>
      </c>
      <c r="BG266" s="34">
        <v>20086</v>
      </c>
      <c r="BH266" s="34">
        <v>20303</v>
      </c>
      <c r="BI266" s="34">
        <v>20520</v>
      </c>
      <c r="BJ266" s="34">
        <v>20737</v>
      </c>
      <c r="BK266" s="34">
        <v>20954</v>
      </c>
      <c r="BL266" s="34">
        <v>21171</v>
      </c>
      <c r="BM266" s="34">
        <f t="shared" si="47"/>
        <v>239730</v>
      </c>
      <c r="BN266" s="34">
        <f t="shared" si="46"/>
        <v>18600</v>
      </c>
      <c r="BO266" s="34">
        <f t="shared" si="46"/>
        <v>18900</v>
      </c>
      <c r="BP266" s="34">
        <f t="shared" si="46"/>
        <v>19100</v>
      </c>
      <c r="BQ266" s="34">
        <f t="shared" si="45"/>
        <v>19400</v>
      </c>
      <c r="BR266" s="34">
        <f t="shared" si="45"/>
        <v>19600</v>
      </c>
      <c r="BS266" s="34">
        <f t="shared" si="45"/>
        <v>19900</v>
      </c>
      <c r="BT266" s="34">
        <f t="shared" si="45"/>
        <v>20100</v>
      </c>
      <c r="BU266" s="34">
        <f t="shared" si="45"/>
        <v>20400</v>
      </c>
      <c r="BV266" s="34">
        <f t="shared" si="45"/>
        <v>20600</v>
      </c>
      <c r="BW266" s="34">
        <f t="shared" si="43"/>
        <v>20900</v>
      </c>
      <c r="BX266" s="34">
        <f t="shared" si="43"/>
        <v>21100</v>
      </c>
      <c r="BY266" s="34">
        <f t="shared" si="43"/>
        <v>21400</v>
      </c>
    </row>
    <row r="267" spans="1:77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  <c r="BA267" s="34">
        <v>19987</v>
      </c>
      <c r="BB267" s="34">
        <v>20105.3</v>
      </c>
      <c r="BC267" s="34">
        <v>20223.599999999999</v>
      </c>
      <c r="BD267" s="34">
        <v>20341.900000000001</v>
      </c>
      <c r="BE267" s="34">
        <v>20460.2</v>
      </c>
      <c r="BF267" s="34">
        <v>20578.5</v>
      </c>
      <c r="BG267" s="34">
        <v>20696.8</v>
      </c>
      <c r="BH267" s="34">
        <v>20815.099999999999</v>
      </c>
      <c r="BI267" s="34">
        <v>20933.400000000001</v>
      </c>
      <c r="BJ267" s="34">
        <v>21051.7</v>
      </c>
      <c r="BK267" s="34">
        <v>21170</v>
      </c>
      <c r="BL267" s="34">
        <v>21288.3</v>
      </c>
      <c r="BM267" s="34">
        <f t="shared" si="47"/>
        <v>247651.8</v>
      </c>
      <c r="BN267" s="34">
        <f t="shared" si="46"/>
        <v>19900</v>
      </c>
      <c r="BO267" s="34">
        <f t="shared" si="46"/>
        <v>20100</v>
      </c>
      <c r="BP267" s="34">
        <f t="shared" si="46"/>
        <v>20200</v>
      </c>
      <c r="BQ267" s="34">
        <f t="shared" si="45"/>
        <v>20300</v>
      </c>
      <c r="BR267" s="34">
        <f t="shared" si="45"/>
        <v>20400</v>
      </c>
      <c r="BS267" s="34">
        <f t="shared" si="45"/>
        <v>20600</v>
      </c>
      <c r="BT267" s="34">
        <f t="shared" si="45"/>
        <v>20700</v>
      </c>
      <c r="BU267" s="34">
        <f t="shared" si="45"/>
        <v>20800</v>
      </c>
      <c r="BV267" s="34">
        <f t="shared" si="45"/>
        <v>21000</v>
      </c>
      <c r="BW267" s="34">
        <f t="shared" si="43"/>
        <v>21100</v>
      </c>
      <c r="BX267" s="34">
        <f t="shared" si="43"/>
        <v>21200</v>
      </c>
      <c r="BY267" s="34">
        <f t="shared" si="43"/>
        <v>21300</v>
      </c>
    </row>
    <row r="268" spans="1:77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  <c r="BA268" s="34">
        <v>7201</v>
      </c>
      <c r="BB268" s="34">
        <v>7210</v>
      </c>
      <c r="BC268" s="34">
        <v>7219</v>
      </c>
      <c r="BD268" s="34">
        <v>7228</v>
      </c>
      <c r="BE268" s="34">
        <v>7237</v>
      </c>
      <c r="BF268" s="34">
        <v>7246</v>
      </c>
      <c r="BG268" s="34">
        <v>7255</v>
      </c>
      <c r="BH268" s="34">
        <v>7264</v>
      </c>
      <c r="BI268" s="34">
        <v>7273</v>
      </c>
      <c r="BJ268" s="34">
        <v>7282</v>
      </c>
      <c r="BK268" s="34">
        <v>7291</v>
      </c>
      <c r="BL268" s="34">
        <v>7300</v>
      </c>
      <c r="BM268" s="34">
        <f t="shared" si="47"/>
        <v>87006</v>
      </c>
      <c r="BN268" s="34">
        <f t="shared" si="46"/>
        <v>7200</v>
      </c>
      <c r="BO268" s="34">
        <f t="shared" si="46"/>
        <v>7200</v>
      </c>
      <c r="BP268" s="34">
        <f t="shared" si="46"/>
        <v>7200</v>
      </c>
      <c r="BQ268" s="34">
        <f t="shared" si="45"/>
        <v>7200</v>
      </c>
      <c r="BR268" s="34">
        <f t="shared" si="45"/>
        <v>7200</v>
      </c>
      <c r="BS268" s="34">
        <f t="shared" si="45"/>
        <v>7200</v>
      </c>
      <c r="BT268" s="34">
        <f t="shared" si="45"/>
        <v>7300</v>
      </c>
      <c r="BU268" s="34">
        <f t="shared" si="45"/>
        <v>7300</v>
      </c>
      <c r="BV268" s="34">
        <f t="shared" si="45"/>
        <v>7300</v>
      </c>
      <c r="BW268" s="34">
        <f t="shared" si="43"/>
        <v>7300</v>
      </c>
      <c r="BX268" s="34">
        <f t="shared" si="43"/>
        <v>7300</v>
      </c>
      <c r="BY268" s="34">
        <f t="shared" si="43"/>
        <v>7300</v>
      </c>
    </row>
    <row r="269" spans="1:77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  <c r="BA269" s="34">
        <v>5165.5</v>
      </c>
      <c r="BB269" s="34">
        <v>5284.9</v>
      </c>
      <c r="BC269" s="34">
        <v>5404.3</v>
      </c>
      <c r="BD269" s="34">
        <v>5523.7</v>
      </c>
      <c r="BE269" s="34">
        <v>5643.1</v>
      </c>
      <c r="BF269" s="34">
        <v>5762.5</v>
      </c>
      <c r="BG269" s="34">
        <v>5881.9</v>
      </c>
      <c r="BH269" s="34">
        <v>6001.3</v>
      </c>
      <c r="BI269" s="34">
        <v>6120.7</v>
      </c>
      <c r="BJ269" s="34">
        <v>6240.1</v>
      </c>
      <c r="BK269" s="34">
        <v>6359.5</v>
      </c>
      <c r="BL269" s="34">
        <v>6478.9</v>
      </c>
      <c r="BM269" s="34">
        <f t="shared" si="47"/>
        <v>69866.399999999994</v>
      </c>
      <c r="BN269" s="34">
        <f t="shared" si="46"/>
        <v>5000</v>
      </c>
      <c r="BO269" s="34">
        <f t="shared" si="46"/>
        <v>5100</v>
      </c>
      <c r="BP269" s="34">
        <f t="shared" si="46"/>
        <v>5300</v>
      </c>
      <c r="BQ269" s="34">
        <f t="shared" si="45"/>
        <v>5400</v>
      </c>
      <c r="BR269" s="34">
        <f t="shared" si="45"/>
        <v>5600</v>
      </c>
      <c r="BS269" s="34">
        <f t="shared" si="45"/>
        <v>5700</v>
      </c>
      <c r="BT269" s="34">
        <f t="shared" si="45"/>
        <v>5900</v>
      </c>
      <c r="BU269" s="34">
        <f t="shared" si="45"/>
        <v>6100</v>
      </c>
      <c r="BV269" s="34">
        <f t="shared" si="45"/>
        <v>6200</v>
      </c>
      <c r="BW269" s="34">
        <f t="shared" si="43"/>
        <v>6400</v>
      </c>
      <c r="BX269" s="34">
        <f t="shared" si="43"/>
        <v>6500</v>
      </c>
      <c r="BY269" s="34">
        <f t="shared" si="43"/>
        <v>6700</v>
      </c>
    </row>
    <row r="270" spans="1:77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  <c r="BA270" s="34">
        <v>16510</v>
      </c>
      <c r="BB270" s="34">
        <v>16627.3</v>
      </c>
      <c r="BC270" s="34">
        <v>16744.599999999999</v>
      </c>
      <c r="BD270" s="34">
        <v>16861.900000000001</v>
      </c>
      <c r="BE270" s="34">
        <v>16979.2</v>
      </c>
      <c r="BF270" s="34">
        <v>17096.5</v>
      </c>
      <c r="BG270" s="34">
        <v>17213.8</v>
      </c>
      <c r="BH270" s="34">
        <v>17331.099999999999</v>
      </c>
      <c r="BI270" s="34">
        <v>17448.400000000001</v>
      </c>
      <c r="BJ270" s="34">
        <v>17565.7</v>
      </c>
      <c r="BK270" s="34">
        <v>17683</v>
      </c>
      <c r="BL270" s="34">
        <v>17800.3</v>
      </c>
      <c r="BM270" s="34">
        <f t="shared" si="47"/>
        <v>205861.8</v>
      </c>
      <c r="BN270" s="34">
        <f t="shared" si="46"/>
        <v>16500</v>
      </c>
      <c r="BO270" s="34">
        <f t="shared" si="46"/>
        <v>16600</v>
      </c>
      <c r="BP270" s="34">
        <f t="shared" si="46"/>
        <v>16700</v>
      </c>
      <c r="BQ270" s="34">
        <f t="shared" si="45"/>
        <v>16800</v>
      </c>
      <c r="BR270" s="34">
        <f t="shared" si="45"/>
        <v>17000</v>
      </c>
      <c r="BS270" s="34">
        <f t="shared" si="45"/>
        <v>17100</v>
      </c>
      <c r="BT270" s="34">
        <f t="shared" si="45"/>
        <v>17200</v>
      </c>
      <c r="BU270" s="34">
        <f t="shared" si="45"/>
        <v>17300</v>
      </c>
      <c r="BV270" s="34">
        <f t="shared" si="45"/>
        <v>17500</v>
      </c>
      <c r="BW270" s="34">
        <f t="shared" si="43"/>
        <v>17600</v>
      </c>
      <c r="BX270" s="34">
        <f t="shared" si="43"/>
        <v>17700</v>
      </c>
      <c r="BY270" s="34">
        <f t="shared" si="43"/>
        <v>17900</v>
      </c>
    </row>
    <row r="271" spans="1:77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  <c r="BA271" s="34">
        <v>13972.5</v>
      </c>
      <c r="BB271" s="34">
        <v>14172.9</v>
      </c>
      <c r="BC271" s="34">
        <v>14373.3</v>
      </c>
      <c r="BD271" s="34">
        <v>14573.7</v>
      </c>
      <c r="BE271" s="34">
        <v>14774.1</v>
      </c>
      <c r="BF271" s="34">
        <v>14974.5</v>
      </c>
      <c r="BG271" s="34">
        <v>15174.9</v>
      </c>
      <c r="BH271" s="34">
        <v>15375.3</v>
      </c>
      <c r="BI271" s="34">
        <v>15575.7</v>
      </c>
      <c r="BJ271" s="34">
        <v>15776.1</v>
      </c>
      <c r="BK271" s="34">
        <v>15976.5</v>
      </c>
      <c r="BL271" s="34">
        <v>16176.9</v>
      </c>
      <c r="BM271" s="34">
        <f t="shared" si="47"/>
        <v>180896.4</v>
      </c>
      <c r="BN271" s="34">
        <f t="shared" si="46"/>
        <v>13800</v>
      </c>
      <c r="BO271" s="34">
        <f t="shared" si="46"/>
        <v>14000</v>
      </c>
      <c r="BP271" s="34">
        <f t="shared" si="46"/>
        <v>14200</v>
      </c>
      <c r="BQ271" s="34">
        <f t="shared" si="45"/>
        <v>14500</v>
      </c>
      <c r="BR271" s="34">
        <f t="shared" si="45"/>
        <v>14700</v>
      </c>
      <c r="BS271" s="34">
        <f t="shared" si="45"/>
        <v>15000</v>
      </c>
      <c r="BT271" s="34">
        <f t="shared" si="45"/>
        <v>15200</v>
      </c>
      <c r="BU271" s="34">
        <f t="shared" si="45"/>
        <v>15400</v>
      </c>
      <c r="BV271" s="34">
        <f t="shared" si="45"/>
        <v>15700</v>
      </c>
      <c r="BW271" s="34">
        <f t="shared" si="43"/>
        <v>15900</v>
      </c>
      <c r="BX271" s="34">
        <f t="shared" si="43"/>
        <v>16100</v>
      </c>
      <c r="BY271" s="34">
        <f t="shared" si="43"/>
        <v>16400</v>
      </c>
    </row>
    <row r="272" spans="1:77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  <c r="BA272" s="34">
        <v>20898</v>
      </c>
      <c r="BB272" s="34">
        <v>21185.7</v>
      </c>
      <c r="BC272" s="34">
        <v>21473.4</v>
      </c>
      <c r="BD272" s="34">
        <v>21761.1</v>
      </c>
      <c r="BE272" s="34">
        <v>22048.799999999999</v>
      </c>
      <c r="BF272" s="34">
        <v>22336.5</v>
      </c>
      <c r="BG272" s="34">
        <v>22624.2</v>
      </c>
      <c r="BH272" s="34">
        <v>22911.9</v>
      </c>
      <c r="BI272" s="34">
        <v>23199.599999999999</v>
      </c>
      <c r="BJ272" s="34">
        <v>23487.3</v>
      </c>
      <c r="BK272" s="34">
        <v>23775</v>
      </c>
      <c r="BL272" s="34">
        <v>24062.7</v>
      </c>
      <c r="BM272" s="34">
        <f t="shared" si="47"/>
        <v>269764.2</v>
      </c>
      <c r="BN272" s="34">
        <f t="shared" si="46"/>
        <v>20600</v>
      </c>
      <c r="BO272" s="34">
        <f t="shared" si="46"/>
        <v>21000</v>
      </c>
      <c r="BP272" s="34">
        <f t="shared" si="46"/>
        <v>21300</v>
      </c>
      <c r="BQ272" s="34">
        <f t="shared" si="45"/>
        <v>21600</v>
      </c>
      <c r="BR272" s="34">
        <f t="shared" si="45"/>
        <v>22000</v>
      </c>
      <c r="BS272" s="34">
        <f t="shared" si="45"/>
        <v>22300</v>
      </c>
      <c r="BT272" s="34">
        <f t="shared" si="45"/>
        <v>22700</v>
      </c>
      <c r="BU272" s="34">
        <f t="shared" si="45"/>
        <v>23000</v>
      </c>
      <c r="BV272" s="34">
        <f t="shared" si="45"/>
        <v>23300</v>
      </c>
      <c r="BW272" s="34">
        <f t="shared" si="43"/>
        <v>23700</v>
      </c>
      <c r="BX272" s="34">
        <f t="shared" si="43"/>
        <v>24000</v>
      </c>
      <c r="BY272" s="34">
        <f t="shared" si="43"/>
        <v>24300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  <c r="BA273" s="34">
        <v>16441</v>
      </c>
      <c r="BB273" s="34">
        <v>16631</v>
      </c>
      <c r="BC273" s="34">
        <v>16821</v>
      </c>
      <c r="BD273" s="34">
        <v>17011</v>
      </c>
      <c r="BE273" s="34">
        <v>17201</v>
      </c>
      <c r="BF273" s="34">
        <v>17391</v>
      </c>
      <c r="BG273" s="34">
        <v>17581</v>
      </c>
      <c r="BH273" s="34">
        <v>17771</v>
      </c>
      <c r="BI273" s="34">
        <v>17961</v>
      </c>
      <c r="BJ273" s="34">
        <v>18151</v>
      </c>
      <c r="BK273" s="34">
        <v>18341</v>
      </c>
      <c r="BL273" s="34">
        <v>18531</v>
      </c>
      <c r="BM273" s="34">
        <f t="shared" si="47"/>
        <v>209832</v>
      </c>
      <c r="BN273" s="34">
        <f t="shared" si="46"/>
        <v>16300</v>
      </c>
      <c r="BO273" s="34">
        <f t="shared" si="46"/>
        <v>16500</v>
      </c>
      <c r="BP273" s="34">
        <f t="shared" si="46"/>
        <v>16700</v>
      </c>
      <c r="BQ273" s="34">
        <f t="shared" si="45"/>
        <v>16900</v>
      </c>
      <c r="BR273" s="34">
        <f t="shared" si="45"/>
        <v>17200</v>
      </c>
      <c r="BS273" s="34">
        <f t="shared" si="45"/>
        <v>17400</v>
      </c>
      <c r="BT273" s="34">
        <f t="shared" si="45"/>
        <v>17600</v>
      </c>
      <c r="BU273" s="34">
        <f t="shared" si="45"/>
        <v>17800</v>
      </c>
      <c r="BV273" s="34">
        <f t="shared" si="45"/>
        <v>18000</v>
      </c>
      <c r="BW273" s="34">
        <f t="shared" si="43"/>
        <v>18200</v>
      </c>
      <c r="BX273" s="34">
        <f t="shared" si="43"/>
        <v>18500</v>
      </c>
      <c r="BY273" s="34">
        <f t="shared" si="43"/>
        <v>18700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  <c r="BA274" s="34">
        <v>12703</v>
      </c>
      <c r="BB274" s="34">
        <v>12907</v>
      </c>
      <c r="BC274" s="34">
        <v>13111</v>
      </c>
      <c r="BD274" s="34">
        <v>13315</v>
      </c>
      <c r="BE274" s="34">
        <v>13519</v>
      </c>
      <c r="BF274" s="34">
        <v>13723</v>
      </c>
      <c r="BG274" s="34">
        <v>13927</v>
      </c>
      <c r="BH274" s="34">
        <v>14131</v>
      </c>
      <c r="BI274" s="34">
        <v>14335</v>
      </c>
      <c r="BJ274" s="34">
        <v>14539</v>
      </c>
      <c r="BK274" s="34">
        <v>14743</v>
      </c>
      <c r="BL274" s="34">
        <v>14947</v>
      </c>
      <c r="BM274" s="34">
        <f t="shared" si="47"/>
        <v>165900</v>
      </c>
      <c r="BN274" s="34">
        <f t="shared" si="46"/>
        <v>12500</v>
      </c>
      <c r="BO274" s="34">
        <f t="shared" si="46"/>
        <v>12700</v>
      </c>
      <c r="BP274" s="34">
        <f t="shared" si="46"/>
        <v>13000</v>
      </c>
      <c r="BQ274" s="34">
        <f t="shared" si="45"/>
        <v>13200</v>
      </c>
      <c r="BR274" s="34">
        <f t="shared" si="45"/>
        <v>13500</v>
      </c>
      <c r="BS274" s="34">
        <f t="shared" si="45"/>
        <v>13700</v>
      </c>
      <c r="BT274" s="34">
        <f t="shared" si="45"/>
        <v>13900</v>
      </c>
      <c r="BU274" s="34">
        <f t="shared" si="45"/>
        <v>14200</v>
      </c>
      <c r="BV274" s="34">
        <f t="shared" si="45"/>
        <v>14400</v>
      </c>
      <c r="BW274" s="34">
        <f t="shared" si="43"/>
        <v>14700</v>
      </c>
      <c r="BX274" s="34">
        <f t="shared" si="43"/>
        <v>14900</v>
      </c>
      <c r="BY274" s="34">
        <f t="shared" si="43"/>
        <v>15200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  <c r="BA275" s="34">
        <v>6418</v>
      </c>
      <c r="BB275" s="34">
        <v>6375</v>
      </c>
      <c r="BC275" s="34">
        <v>6332</v>
      </c>
      <c r="BD275" s="34">
        <v>6289</v>
      </c>
      <c r="BE275" s="34">
        <v>6246</v>
      </c>
      <c r="BF275" s="34">
        <v>6203</v>
      </c>
      <c r="BG275" s="34">
        <v>6160</v>
      </c>
      <c r="BH275" s="34">
        <v>6117</v>
      </c>
      <c r="BI275" s="34">
        <v>6074</v>
      </c>
      <c r="BJ275" s="34">
        <v>6031</v>
      </c>
      <c r="BK275" s="34">
        <v>5988</v>
      </c>
      <c r="BL275" s="34">
        <v>5945</v>
      </c>
      <c r="BM275" s="34">
        <f t="shared" si="47"/>
        <v>74178</v>
      </c>
      <c r="BN275" s="34">
        <f t="shared" si="46"/>
        <v>6400</v>
      </c>
      <c r="BO275" s="34">
        <f t="shared" si="46"/>
        <v>6400</v>
      </c>
      <c r="BP275" s="34">
        <f t="shared" si="46"/>
        <v>6300</v>
      </c>
      <c r="BQ275" s="34">
        <f t="shared" si="45"/>
        <v>6300</v>
      </c>
      <c r="BR275" s="34">
        <f t="shared" si="45"/>
        <v>6200</v>
      </c>
      <c r="BS275" s="34">
        <f t="shared" si="45"/>
        <v>6200</v>
      </c>
      <c r="BT275" s="34">
        <f t="shared" si="45"/>
        <v>6200</v>
      </c>
      <c r="BU275" s="34">
        <f t="shared" si="45"/>
        <v>6100</v>
      </c>
      <c r="BV275" s="34">
        <f t="shared" si="45"/>
        <v>6100</v>
      </c>
      <c r="BW275" s="34">
        <f t="shared" si="43"/>
        <v>6000</v>
      </c>
      <c r="BX275" s="34">
        <f t="shared" si="43"/>
        <v>6000</v>
      </c>
      <c r="BY275" s="34">
        <f t="shared" si="43"/>
        <v>6000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  <c r="BA276" s="34">
        <v>1632</v>
      </c>
      <c r="BB276" s="34">
        <v>1626.3</v>
      </c>
      <c r="BC276" s="34">
        <v>1620.6</v>
      </c>
      <c r="BD276" s="34">
        <v>1614.9</v>
      </c>
      <c r="BE276" s="34">
        <v>1609.2</v>
      </c>
      <c r="BF276" s="34">
        <v>1603.5</v>
      </c>
      <c r="BG276" s="34">
        <v>1597.8</v>
      </c>
      <c r="BH276" s="34">
        <v>1592.1</v>
      </c>
      <c r="BI276" s="34">
        <v>1586.4</v>
      </c>
      <c r="BJ276" s="34">
        <v>1580.7</v>
      </c>
      <c r="BK276" s="34">
        <v>1575</v>
      </c>
      <c r="BL276" s="34">
        <v>1569.3</v>
      </c>
      <c r="BM276" s="34">
        <f t="shared" si="47"/>
        <v>19207.8</v>
      </c>
      <c r="BN276" s="34">
        <f t="shared" si="46"/>
        <v>1600</v>
      </c>
      <c r="BO276" s="34">
        <f t="shared" si="46"/>
        <v>1600</v>
      </c>
      <c r="BP276" s="34">
        <f t="shared" si="46"/>
        <v>1600</v>
      </c>
      <c r="BQ276" s="34">
        <f t="shared" si="45"/>
        <v>1600</v>
      </c>
      <c r="BR276" s="34">
        <f t="shared" si="45"/>
        <v>1600</v>
      </c>
      <c r="BS276" s="34">
        <f t="shared" si="45"/>
        <v>1600</v>
      </c>
      <c r="BT276" s="34">
        <f t="shared" si="45"/>
        <v>1600</v>
      </c>
      <c r="BU276" s="34">
        <f t="shared" si="45"/>
        <v>1600</v>
      </c>
      <c r="BV276" s="34">
        <f t="shared" si="45"/>
        <v>1600</v>
      </c>
      <c r="BW276" s="34">
        <f t="shared" si="43"/>
        <v>1600</v>
      </c>
      <c r="BX276" s="34">
        <f t="shared" si="43"/>
        <v>1600</v>
      </c>
      <c r="BY276" s="34">
        <f t="shared" si="43"/>
        <v>1600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  <c r="BA277" s="34">
        <v>-425</v>
      </c>
      <c r="BB277" s="34">
        <v>-465</v>
      </c>
      <c r="BC277" s="34">
        <v>-505</v>
      </c>
      <c r="BD277" s="34">
        <v>-545</v>
      </c>
      <c r="BE277" s="34">
        <v>-585</v>
      </c>
      <c r="BF277" s="34">
        <v>-625</v>
      </c>
      <c r="BG277" s="34">
        <v>-665</v>
      </c>
      <c r="BH277" s="34">
        <v>-705</v>
      </c>
      <c r="BI277" s="34">
        <v>-745</v>
      </c>
      <c r="BJ277" s="34">
        <v>-785</v>
      </c>
      <c r="BK277" s="34">
        <v>-825</v>
      </c>
      <c r="BL277" s="34">
        <v>-865</v>
      </c>
      <c r="BM277" s="34">
        <f t="shared" si="47"/>
        <v>-7740</v>
      </c>
      <c r="BN277" s="34">
        <f t="shared" si="46"/>
        <v>200</v>
      </c>
      <c r="BO277" s="34">
        <f t="shared" si="46"/>
        <v>100</v>
      </c>
      <c r="BP277" s="34">
        <f t="shared" si="46"/>
        <v>-100</v>
      </c>
      <c r="BQ277" s="34">
        <f t="shared" si="45"/>
        <v>-300</v>
      </c>
      <c r="BR277" s="34">
        <f t="shared" si="45"/>
        <v>-400</v>
      </c>
      <c r="BS277" s="34">
        <f t="shared" si="45"/>
        <v>-600</v>
      </c>
      <c r="BT277" s="34">
        <f t="shared" si="45"/>
        <v>-700</v>
      </c>
      <c r="BU277" s="34">
        <f t="shared" si="45"/>
        <v>-900</v>
      </c>
      <c r="BV277" s="34">
        <f t="shared" si="45"/>
        <v>-1000</v>
      </c>
      <c r="BW277" s="34">
        <f t="shared" si="43"/>
        <v>-1200</v>
      </c>
      <c r="BX277" s="34">
        <f t="shared" si="43"/>
        <v>-1300</v>
      </c>
      <c r="BY277" s="34">
        <f t="shared" si="43"/>
        <v>-1500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  <c r="BA278" s="39">
        <v>4756</v>
      </c>
      <c r="BB278" s="39">
        <v>4579</v>
      </c>
      <c r="BC278" s="39">
        <v>4402</v>
      </c>
      <c r="BD278" s="39">
        <v>4225</v>
      </c>
      <c r="BE278" s="39">
        <v>4048</v>
      </c>
      <c r="BF278" s="39">
        <v>3871</v>
      </c>
      <c r="BG278" s="39">
        <v>3694</v>
      </c>
      <c r="BH278" s="39">
        <v>3517</v>
      </c>
      <c r="BI278" s="39">
        <v>3340</v>
      </c>
      <c r="BJ278" s="39">
        <v>3163</v>
      </c>
      <c r="BK278" s="39">
        <v>2986</v>
      </c>
      <c r="BL278" s="39">
        <v>2809</v>
      </c>
      <c r="BM278" s="39">
        <f t="shared" si="47"/>
        <v>45390</v>
      </c>
      <c r="BN278" s="39">
        <f t="shared" si="46"/>
        <v>4400</v>
      </c>
      <c r="BO278" s="39">
        <f t="shared" si="46"/>
        <v>4300</v>
      </c>
      <c r="BP278" s="39">
        <f t="shared" si="46"/>
        <v>4200</v>
      </c>
      <c r="BQ278" s="39">
        <f t="shared" si="45"/>
        <v>4100</v>
      </c>
      <c r="BR278" s="39">
        <f t="shared" si="45"/>
        <v>4000</v>
      </c>
      <c r="BS278" s="39">
        <f t="shared" si="45"/>
        <v>3800</v>
      </c>
      <c r="BT278" s="39">
        <f t="shared" si="45"/>
        <v>3700</v>
      </c>
      <c r="BU278" s="39">
        <f t="shared" si="45"/>
        <v>3600</v>
      </c>
      <c r="BV278" s="39">
        <f t="shared" si="45"/>
        <v>3500</v>
      </c>
      <c r="BW278" s="39">
        <f t="shared" si="43"/>
        <v>3400</v>
      </c>
      <c r="BX278" s="39">
        <f t="shared" si="43"/>
        <v>3300</v>
      </c>
      <c r="BY278" s="39">
        <f t="shared" si="43"/>
        <v>3200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BL279" si="48">SUBTOTAL(9,E130:E278)</f>
        <v>1063764</v>
      </c>
      <c r="F279" s="43">
        <f t="shared" si="48"/>
        <v>1060169</v>
      </c>
      <c r="G279" s="43">
        <f t="shared" si="48"/>
        <v>1062204</v>
      </c>
      <c r="H279" s="43">
        <f t="shared" si="48"/>
        <v>1054186</v>
      </c>
      <c r="I279" s="43">
        <f t="shared" si="48"/>
        <v>1056639</v>
      </c>
      <c r="J279" s="43">
        <f t="shared" si="48"/>
        <v>1076577</v>
      </c>
      <c r="K279" s="43">
        <f t="shared" si="48"/>
        <v>1067594</v>
      </c>
      <c r="L279" s="43">
        <f t="shared" si="48"/>
        <v>1074720</v>
      </c>
      <c r="M279" s="43">
        <f t="shared" si="48"/>
        <v>1072938</v>
      </c>
      <c r="N279" s="43">
        <f t="shared" si="48"/>
        <v>1068597</v>
      </c>
      <c r="O279" s="43">
        <f t="shared" si="48"/>
        <v>1089594</v>
      </c>
      <c r="P279" s="43">
        <f t="shared" si="48"/>
        <v>1099327</v>
      </c>
      <c r="Q279" s="43">
        <f t="shared" si="48"/>
        <v>1107453</v>
      </c>
      <c r="R279" s="43">
        <f t="shared" si="48"/>
        <v>1104043</v>
      </c>
      <c r="S279" s="43">
        <f t="shared" si="48"/>
        <v>1124340</v>
      </c>
      <c r="T279" s="43">
        <f t="shared" si="48"/>
        <v>1112611</v>
      </c>
      <c r="U279" s="43">
        <f t="shared" si="48"/>
        <v>1119316</v>
      </c>
      <c r="V279" s="43">
        <f t="shared" si="48"/>
        <v>1119540</v>
      </c>
      <c r="W279" s="43">
        <f t="shared" si="48"/>
        <v>1125144</v>
      </c>
      <c r="X279" s="43">
        <f t="shared" si="48"/>
        <v>1119007</v>
      </c>
      <c r="Y279" s="43">
        <f t="shared" si="48"/>
        <v>1114453</v>
      </c>
      <c r="Z279" s="43">
        <f t="shared" si="48"/>
        <v>1103125</v>
      </c>
      <c r="AA279" s="43">
        <f t="shared" si="48"/>
        <v>1103391</v>
      </c>
      <c r="AB279" s="43">
        <f t="shared" si="48"/>
        <v>1110035</v>
      </c>
      <c r="AC279" s="43">
        <f t="shared" si="48"/>
        <v>1111030</v>
      </c>
      <c r="AD279" s="43">
        <f t="shared" si="48"/>
        <v>1121042</v>
      </c>
      <c r="AE279" s="43">
        <f t="shared" si="48"/>
        <v>1126652</v>
      </c>
      <c r="AF279" s="43">
        <f t="shared" si="48"/>
        <v>1121534</v>
      </c>
      <c r="AG279" s="43">
        <f t="shared" si="48"/>
        <v>1136467</v>
      </c>
      <c r="AH279" s="43">
        <f t="shared" si="48"/>
        <v>1124678</v>
      </c>
      <c r="AI279" s="43">
        <f t="shared" si="48"/>
        <v>1117245</v>
      </c>
      <c r="AJ279" s="43">
        <f t="shared" si="48"/>
        <v>1124259</v>
      </c>
      <c r="AK279" s="43">
        <f t="shared" si="48"/>
        <v>1125207</v>
      </c>
      <c r="AL279" s="43">
        <f t="shared" si="48"/>
        <v>1109234</v>
      </c>
      <c r="AM279" s="43">
        <f t="shared" si="48"/>
        <v>1102059</v>
      </c>
      <c r="AN279" s="43">
        <f t="shared" si="48"/>
        <v>1136862</v>
      </c>
      <c r="AO279" s="43">
        <f t="shared" si="48"/>
        <v>1138617</v>
      </c>
      <c r="AP279" s="43">
        <f t="shared" si="48"/>
        <v>1140380</v>
      </c>
      <c r="AQ279" s="43">
        <f t="shared" si="48"/>
        <v>1142136</v>
      </c>
      <c r="AR279" s="43">
        <f t="shared" si="48"/>
        <v>1143892</v>
      </c>
      <c r="AS279" s="43">
        <f t="shared" si="48"/>
        <v>1145649</v>
      </c>
      <c r="AT279" s="43">
        <f t="shared" si="48"/>
        <v>1147399</v>
      </c>
      <c r="AU279" s="43">
        <f t="shared" si="48"/>
        <v>1149153</v>
      </c>
      <c r="AV279" s="43">
        <f t="shared" si="48"/>
        <v>1150915</v>
      </c>
      <c r="AW279" s="43">
        <f t="shared" si="48"/>
        <v>1152672</v>
      </c>
      <c r="AX279" s="43">
        <f t="shared" si="48"/>
        <v>1154421</v>
      </c>
      <c r="AY279" s="43">
        <f t="shared" si="48"/>
        <v>1156181</v>
      </c>
      <c r="AZ279" s="43">
        <f t="shared" si="48"/>
        <v>1157936</v>
      </c>
      <c r="BA279" s="43">
        <f t="shared" si="48"/>
        <v>1159690.5</v>
      </c>
      <c r="BB279" s="43">
        <f t="shared" si="48"/>
        <v>1161445.6999999997</v>
      </c>
      <c r="BC279" s="43">
        <f t="shared" si="48"/>
        <v>1163200.9000000006</v>
      </c>
      <c r="BD279" s="43">
        <f t="shared" si="48"/>
        <v>1164956.0999999994</v>
      </c>
      <c r="BE279" s="43">
        <f t="shared" si="48"/>
        <v>1166711.3000000003</v>
      </c>
      <c r="BF279" s="43">
        <f t="shared" si="48"/>
        <v>1168466.5</v>
      </c>
      <c r="BG279" s="43">
        <f t="shared" si="48"/>
        <v>1170221.6999999997</v>
      </c>
      <c r="BH279" s="43">
        <f t="shared" si="48"/>
        <v>1171976.9000000004</v>
      </c>
      <c r="BI279" s="43">
        <f t="shared" si="48"/>
        <v>1173732.0999999996</v>
      </c>
      <c r="BJ279" s="43">
        <f t="shared" si="48"/>
        <v>1175487.3000000003</v>
      </c>
      <c r="BK279" s="43">
        <f t="shared" si="48"/>
        <v>1177242.5</v>
      </c>
      <c r="BL279" s="43">
        <f t="shared" si="48"/>
        <v>1178997.6999999997</v>
      </c>
      <c r="BM279" s="56">
        <f t="shared" si="47"/>
        <v>14032129.199999999</v>
      </c>
      <c r="BN279" s="43">
        <f t="shared" si="46"/>
        <v>1159500</v>
      </c>
      <c r="BO279" s="43">
        <f t="shared" si="46"/>
        <v>1161300</v>
      </c>
      <c r="BP279" s="43">
        <f t="shared" si="46"/>
        <v>1163100</v>
      </c>
      <c r="BQ279" s="43">
        <f t="shared" si="45"/>
        <v>1164900</v>
      </c>
      <c r="BR279" s="43">
        <f t="shared" si="45"/>
        <v>1166700</v>
      </c>
      <c r="BS279" s="43">
        <f t="shared" si="45"/>
        <v>1168400</v>
      </c>
      <c r="BT279" s="43">
        <f t="shared" si="45"/>
        <v>1170200</v>
      </c>
      <c r="BU279" s="43">
        <f t="shared" si="45"/>
        <v>1172000</v>
      </c>
      <c r="BV279" s="43">
        <f t="shared" si="45"/>
        <v>1173800</v>
      </c>
      <c r="BW279" s="43">
        <f t="shared" si="43"/>
        <v>1175600</v>
      </c>
      <c r="BX279" s="43">
        <f t="shared" si="43"/>
        <v>1177400</v>
      </c>
      <c r="BY279" s="43">
        <f t="shared" si="43"/>
        <v>1179200</v>
      </c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BL280" si="49">SUBTOTAL(9,E2:E278)</f>
        <v>-44693</v>
      </c>
      <c r="F280" s="43">
        <f t="shared" si="49"/>
        <v>-53349</v>
      </c>
      <c r="G280" s="43">
        <f t="shared" si="49"/>
        <v>-59799</v>
      </c>
      <c r="H280" s="43">
        <f t="shared" si="49"/>
        <v>-71904</v>
      </c>
      <c r="I280" s="43">
        <f t="shared" si="49"/>
        <v>-48950</v>
      </c>
      <c r="J280" s="43">
        <f t="shared" si="49"/>
        <v>-18657</v>
      </c>
      <c r="K280" s="43">
        <f t="shared" si="49"/>
        <v>-13493</v>
      </c>
      <c r="L280" s="43">
        <f t="shared" si="49"/>
        <v>-22606</v>
      </c>
      <c r="M280" s="43">
        <f t="shared" si="49"/>
        <v>-29260</v>
      </c>
      <c r="N280" s="43">
        <f t="shared" si="49"/>
        <v>-58554</v>
      </c>
      <c r="O280" s="43">
        <f t="shared" si="49"/>
        <v>-31391</v>
      </c>
      <c r="P280" s="43">
        <f t="shared" si="49"/>
        <v>-21077</v>
      </c>
      <c r="Q280" s="43">
        <f t="shared" si="49"/>
        <v>-4697</v>
      </c>
      <c r="R280" s="43">
        <f t="shared" si="49"/>
        <v>-19538</v>
      </c>
      <c r="S280" s="43">
        <f t="shared" si="49"/>
        <v>-39010</v>
      </c>
      <c r="T280" s="43">
        <f t="shared" si="49"/>
        <v>-45176</v>
      </c>
      <c r="U280" s="43">
        <f t="shared" si="49"/>
        <v>-40020</v>
      </c>
      <c r="V280" s="43">
        <f t="shared" si="49"/>
        <v>-44885</v>
      </c>
      <c r="W280" s="43">
        <f t="shared" si="49"/>
        <v>-65593</v>
      </c>
      <c r="X280" s="43">
        <f t="shared" si="49"/>
        <v>-53104</v>
      </c>
      <c r="Y280" s="43">
        <f t="shared" si="49"/>
        <v>-78056</v>
      </c>
      <c r="Z280" s="43">
        <f t="shared" si="49"/>
        <v>-86956</v>
      </c>
      <c r="AA280" s="43">
        <f t="shared" si="49"/>
        <v>-68822</v>
      </c>
      <c r="AB280" s="43">
        <f t="shared" si="49"/>
        <v>-55164</v>
      </c>
      <c r="AC280" s="43">
        <f t="shared" si="49"/>
        <v>-32117</v>
      </c>
      <c r="AD280" s="43">
        <f t="shared" si="49"/>
        <v>-22337</v>
      </c>
      <c r="AE280" s="43">
        <f t="shared" si="49"/>
        <v>-35602</v>
      </c>
      <c r="AF280" s="43">
        <f t="shared" si="49"/>
        <v>-20340</v>
      </c>
      <c r="AG280" s="43">
        <f t="shared" si="49"/>
        <v>-5341</v>
      </c>
      <c r="AH280" s="43">
        <f t="shared" si="49"/>
        <v>-27275</v>
      </c>
      <c r="AI280" s="43">
        <f t="shared" si="49"/>
        <v>-31312</v>
      </c>
      <c r="AJ280" s="43">
        <f t="shared" si="49"/>
        <v>-47893</v>
      </c>
      <c r="AK280" s="43">
        <f t="shared" si="49"/>
        <v>-81005</v>
      </c>
      <c r="AL280" s="43">
        <f t="shared" si="49"/>
        <v>-83206</v>
      </c>
      <c r="AM280" s="43">
        <f t="shared" si="49"/>
        <v>-65202</v>
      </c>
      <c r="AN280" s="43">
        <f t="shared" si="49"/>
        <v>-49561</v>
      </c>
      <c r="AO280" s="43">
        <f t="shared" si="49"/>
        <v>74606.150490195956</v>
      </c>
      <c r="AP280" s="43">
        <f t="shared" si="49"/>
        <v>-49242</v>
      </c>
      <c r="AQ280" s="43">
        <f t="shared" si="49"/>
        <v>-110095.63535294123</v>
      </c>
      <c r="AR280" s="43">
        <f t="shared" si="49"/>
        <v>-50958</v>
      </c>
      <c r="AS280" s="43">
        <f t="shared" si="49"/>
        <v>-54807.42119607795</v>
      </c>
      <c r="AT280" s="43">
        <f t="shared" si="49"/>
        <v>-52669</v>
      </c>
      <c r="AU280" s="43">
        <f t="shared" si="49"/>
        <v>-86521.207039216068</v>
      </c>
      <c r="AV280" s="43">
        <f t="shared" si="49"/>
        <v>1023</v>
      </c>
      <c r="AW280" s="43">
        <f t="shared" si="49"/>
        <v>-32891</v>
      </c>
      <c r="AX280" s="43">
        <f t="shared" si="49"/>
        <v>-10488</v>
      </c>
      <c r="AY280" s="43">
        <f t="shared" si="49"/>
        <v>7363</v>
      </c>
      <c r="AZ280" s="43">
        <f t="shared" si="49"/>
        <v>-81799</v>
      </c>
      <c r="BA280" s="43">
        <f t="shared" si="49"/>
        <v>-37506.5</v>
      </c>
      <c r="BB280" s="43">
        <f t="shared" si="49"/>
        <v>-15101.400000000784</v>
      </c>
      <c r="BC280" s="43">
        <f t="shared" si="49"/>
        <v>2742.6999999999402</v>
      </c>
      <c r="BD280" s="43">
        <f t="shared" si="49"/>
        <v>-86412.200000000536</v>
      </c>
      <c r="BE280" s="43">
        <f t="shared" si="49"/>
        <v>-42122.099999999322</v>
      </c>
      <c r="BF280" s="43">
        <f t="shared" si="49"/>
        <v>-19717</v>
      </c>
      <c r="BG280" s="43">
        <f t="shared" si="49"/>
        <v>-1872.900000000317</v>
      </c>
      <c r="BH280" s="43">
        <f t="shared" si="49"/>
        <v>-91027.799999999464</v>
      </c>
      <c r="BI280" s="43">
        <f t="shared" si="49"/>
        <v>-46737.700000000179</v>
      </c>
      <c r="BJ280" s="43">
        <f t="shared" si="49"/>
        <v>-24332.599999999318</v>
      </c>
      <c r="BK280" s="43">
        <f t="shared" si="49"/>
        <v>-6488.5</v>
      </c>
      <c r="BL280" s="43">
        <f t="shared" si="49"/>
        <v>-95643.400000000242</v>
      </c>
      <c r="BM280" s="56">
        <f t="shared" si="47"/>
        <v>-464219.40000000026</v>
      </c>
      <c r="BN280" s="43">
        <f t="shared" si="46"/>
        <v>77600</v>
      </c>
      <c r="BO280" s="43">
        <f t="shared" si="46"/>
        <v>-51200</v>
      </c>
      <c r="BP280" s="43">
        <f t="shared" si="46"/>
        <v>-114500</v>
      </c>
      <c r="BQ280" s="43">
        <f t="shared" si="45"/>
        <v>-53000</v>
      </c>
      <c r="BR280" s="43">
        <f t="shared" si="45"/>
        <v>-57000</v>
      </c>
      <c r="BS280" s="43">
        <f t="shared" si="45"/>
        <v>-54800</v>
      </c>
      <c r="BT280" s="43">
        <f t="shared" si="45"/>
        <v>-90000</v>
      </c>
      <c r="BU280" s="43">
        <f t="shared" si="45"/>
        <v>1100</v>
      </c>
      <c r="BV280" s="43">
        <f t="shared" si="45"/>
        <v>-34200</v>
      </c>
      <c r="BW280" s="43">
        <f t="shared" si="43"/>
        <v>-10900</v>
      </c>
      <c r="BX280" s="43">
        <f t="shared" si="43"/>
        <v>7700</v>
      </c>
      <c r="BY280" s="43">
        <f t="shared" si="43"/>
        <v>-85000</v>
      </c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</sheetData>
  <pageMargins left="0.7" right="0.7" top="0.75" bottom="0.75" header="0.3" footer="0.3"/>
  <pageSetup orientation="portrait" horizontalDpi="360" verticalDpi="36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="115" zoomScaleNormal="115" workbookViewId="0">
      <selection activeCell="I3" sqref="I3"/>
    </sheetView>
  </sheetViews>
  <sheetFormatPr defaultRowHeight="12.75" x14ac:dyDescent="0.2"/>
  <cols>
    <col min="1" max="8" width="7" customWidth="1"/>
    <col min="9" max="9" width="13.28515625" customWidth="1"/>
  </cols>
  <sheetData>
    <row r="1" spans="1:9" ht="25.5" x14ac:dyDescent="0.2">
      <c r="I1" s="61" t="s">
        <v>621</v>
      </c>
    </row>
    <row r="2" spans="1:9" x14ac:dyDescent="0.2">
      <c r="A2" s="63">
        <v>1</v>
      </c>
      <c r="B2" s="63">
        <v>2</v>
      </c>
      <c r="C2" s="63">
        <v>3</v>
      </c>
      <c r="D2" s="63">
        <v>4</v>
      </c>
      <c r="E2" s="63">
        <v>5</v>
      </c>
      <c r="F2" s="63">
        <v>6</v>
      </c>
      <c r="G2" s="63">
        <v>7</v>
      </c>
      <c r="H2" s="63">
        <v>8</v>
      </c>
      <c r="I2" s="59"/>
    </row>
    <row r="3" spans="1:9" x14ac:dyDescent="0.2">
      <c r="A3" s="58">
        <v>10</v>
      </c>
      <c r="B3" s="58">
        <v>20</v>
      </c>
      <c r="C3" s="58">
        <v>30</v>
      </c>
      <c r="D3" s="58">
        <v>40</v>
      </c>
      <c r="E3" s="58">
        <v>50</v>
      </c>
      <c r="F3" s="58">
        <v>60</v>
      </c>
      <c r="G3" s="58">
        <v>70</v>
      </c>
      <c r="H3" s="58">
        <v>80</v>
      </c>
      <c r="I3" s="62">
        <f>PEARSON(A3:H3,A2:H2)</f>
        <v>1.0000000000000002</v>
      </c>
    </row>
    <row r="4" spans="1:9" x14ac:dyDescent="0.2">
      <c r="A4" s="58">
        <v>10</v>
      </c>
      <c r="B4" s="58">
        <v>20</v>
      </c>
      <c r="C4" s="58">
        <v>55</v>
      </c>
      <c r="D4" s="58">
        <v>40</v>
      </c>
      <c r="E4" s="58">
        <v>75</v>
      </c>
      <c r="F4" s="58">
        <v>60</v>
      </c>
      <c r="G4" s="58">
        <v>70</v>
      </c>
      <c r="H4" s="58">
        <v>80</v>
      </c>
      <c r="I4" s="62">
        <f>PEARSON(A4:H4,A2:H2)</f>
        <v>0.89501536102476276</v>
      </c>
    </row>
    <row r="5" spans="1:9" x14ac:dyDescent="0.2">
      <c r="A5" s="58">
        <v>10</v>
      </c>
      <c r="B5" s="58">
        <v>44</v>
      </c>
      <c r="C5" s="58">
        <v>18</v>
      </c>
      <c r="D5" s="58">
        <v>112</v>
      </c>
      <c r="E5" s="58">
        <v>33</v>
      </c>
      <c r="F5" s="58">
        <v>177</v>
      </c>
      <c r="G5" s="58">
        <v>42</v>
      </c>
      <c r="H5" s="58">
        <v>52</v>
      </c>
      <c r="I5" s="62">
        <f>PEARSON(A5:H5,A2:H2)</f>
        <v>0.35456948342555011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0"/>
  <sheetViews>
    <sheetView showGridLines="0" topLeftCell="D1" zoomScaleNormal="100" workbookViewId="0">
      <pane xSplit="1" ySplit="1" topLeftCell="BM189" activePane="bottomRight" state="frozen"/>
      <selection activeCell="D1" sqref="D1"/>
      <selection pane="topRight" activeCell="E1" sqref="E1"/>
      <selection pane="bottomLeft" activeCell="D2" sqref="D2"/>
      <selection pane="bottomRight" activeCell="BM191" sqref="BM191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62" width="14.5703125" style="48" customWidth="1"/>
    <col min="63" max="63" width="16.28515625" style="48" customWidth="1"/>
    <col min="64" max="77" width="14.5703125" style="48" customWidth="1"/>
    <col min="78" max="78" width="14.85546875" style="35" customWidth="1"/>
    <col min="79" max="79" width="9.85546875" style="35" bestFit="1" customWidth="1"/>
    <col min="80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29">
        <v>43131</v>
      </c>
      <c r="BB1" s="29">
        <v>43159</v>
      </c>
      <c r="BC1" s="29">
        <v>43190</v>
      </c>
      <c r="BD1" s="29">
        <v>43220</v>
      </c>
      <c r="BE1" s="29">
        <v>43251</v>
      </c>
      <c r="BF1" s="29">
        <v>43281</v>
      </c>
      <c r="BG1" s="29">
        <v>43312</v>
      </c>
      <c r="BH1" s="29">
        <v>43343</v>
      </c>
      <c r="BI1" s="29">
        <v>43373</v>
      </c>
      <c r="BJ1" s="29">
        <v>43404</v>
      </c>
      <c r="BK1" s="29">
        <v>43434</v>
      </c>
      <c r="BL1" s="29">
        <v>43465</v>
      </c>
      <c r="BM1" s="55" t="s">
        <v>645</v>
      </c>
      <c r="BN1" s="88">
        <v>43131</v>
      </c>
      <c r="BO1" s="88">
        <v>43159</v>
      </c>
      <c r="BP1" s="88">
        <v>43190</v>
      </c>
      <c r="BQ1" s="88">
        <v>43220</v>
      </c>
      <c r="BR1" s="88">
        <v>43251</v>
      </c>
      <c r="BS1" s="88">
        <v>43281</v>
      </c>
      <c r="BT1" s="88">
        <v>43312</v>
      </c>
      <c r="BU1" s="88">
        <v>43343</v>
      </c>
      <c r="BV1" s="88">
        <v>43373</v>
      </c>
      <c r="BW1" s="88">
        <v>43404</v>
      </c>
      <c r="BX1" s="88">
        <v>43434</v>
      </c>
      <c r="BY1" s="88">
        <v>43465</v>
      </c>
      <c r="BZ1" s="30" t="s">
        <v>620</v>
      </c>
      <c r="CA1" s="30"/>
      <c r="CB1" s="30"/>
      <c r="CC1" s="30" t="s">
        <v>622</v>
      </c>
      <c r="CD1" s="30"/>
      <c r="CE1" s="30"/>
      <c r="CF1" s="66">
        <v>2.5000000000000001E-2</v>
      </c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  <c r="BA2" s="34">
        <f t="shared" ref="BA2" si="0">-366156+22340</f>
        <v>-343816</v>
      </c>
      <c r="BB2" s="34">
        <f t="shared" ref="BB2" si="1">-365857+45600</f>
        <v>-320257</v>
      </c>
      <c r="BC2" s="34">
        <f t="shared" ref="BC2" si="2">-365559+64300</f>
        <v>-301259</v>
      </c>
      <c r="BD2" s="34">
        <f t="shared" ref="BD2" si="3">-365260-24000</f>
        <v>-389260</v>
      </c>
      <c r="BE2" s="34">
        <f t="shared" ref="BE2" si="4">-366156+22340</f>
        <v>-343816</v>
      </c>
      <c r="BF2" s="34">
        <f t="shared" ref="BF2" si="5">-365857+45600</f>
        <v>-320257</v>
      </c>
      <c r="BG2" s="34">
        <f t="shared" ref="BG2" si="6">-365559+64300</f>
        <v>-301259</v>
      </c>
      <c r="BH2" s="34">
        <f t="shared" ref="BH2" si="7">-365260-24000</f>
        <v>-389260</v>
      </c>
      <c r="BI2" s="34">
        <f t="shared" ref="BI2" si="8">-366156+22340</f>
        <v>-343816</v>
      </c>
      <c r="BJ2" s="34">
        <f t="shared" ref="BJ2" si="9">-365857+45600</f>
        <v>-320257</v>
      </c>
      <c r="BK2" s="34">
        <f t="shared" ref="BK2" si="10">-365559+64300</f>
        <v>-301259</v>
      </c>
      <c r="BL2" s="34">
        <f t="shared" ref="BL2" si="11">-365260-24000</f>
        <v>-389260</v>
      </c>
      <c r="BM2" s="34">
        <f>SUM(BA2:BL2)</f>
        <v>-4063776</v>
      </c>
      <c r="BN2" s="34">
        <f>ROUND($BM2/SUM($AO2:$AZ2)*AO2,-2)</f>
        <v>-236900</v>
      </c>
      <c r="BO2" s="34">
        <f t="shared" ref="BO2:BY17" si="12">ROUND($BM2/SUM($AO2:$AZ2)*AP2,-2)</f>
        <v>-355300</v>
      </c>
      <c r="BP2" s="34">
        <f t="shared" si="12"/>
        <v>-412900</v>
      </c>
      <c r="BQ2" s="34">
        <f t="shared" si="12"/>
        <v>-354700</v>
      </c>
      <c r="BR2" s="34">
        <f t="shared" si="12"/>
        <v>-357300</v>
      </c>
      <c r="BS2" s="34">
        <f t="shared" si="12"/>
        <v>-354100</v>
      </c>
      <c r="BT2" s="34">
        <f t="shared" si="12"/>
        <v>-385700</v>
      </c>
      <c r="BU2" s="34">
        <f t="shared" si="12"/>
        <v>-300100</v>
      </c>
      <c r="BV2" s="34">
        <f t="shared" si="12"/>
        <v>-331700</v>
      </c>
      <c r="BW2" s="34">
        <f t="shared" si="12"/>
        <v>-309000</v>
      </c>
      <c r="BX2" s="34">
        <f t="shared" si="12"/>
        <v>-290600</v>
      </c>
      <c r="BY2" s="34">
        <f t="shared" si="12"/>
        <v>-375500</v>
      </c>
      <c r="BZ2" s="64">
        <f>ABS(PEARSON(E2:BL2,$E$1:$BL$1))</f>
        <v>0.4441945958884661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  <c r="BA3" s="34">
        <v>-764676.5</v>
      </c>
      <c r="BB3" s="34">
        <v>-767252.2</v>
      </c>
      <c r="BC3" s="34">
        <v>-769827.9</v>
      </c>
      <c r="BD3" s="34">
        <v>-772403.6</v>
      </c>
      <c r="BE3" s="34">
        <v>-774979.3</v>
      </c>
      <c r="BF3" s="34">
        <v>-777555</v>
      </c>
      <c r="BG3" s="34">
        <v>-780130.7</v>
      </c>
      <c r="BH3" s="34">
        <v>-782706.4</v>
      </c>
      <c r="BI3" s="34">
        <v>-785282.1</v>
      </c>
      <c r="BJ3" s="34">
        <v>-787857.8</v>
      </c>
      <c r="BK3" s="34">
        <v>-790433.5</v>
      </c>
      <c r="BL3" s="34">
        <v>-793009.2</v>
      </c>
      <c r="BM3" s="34">
        <f t="shared" ref="BM3:BM66" si="13">SUM(BA3:BL3)</f>
        <v>-9346114.1999999993</v>
      </c>
      <c r="BN3" s="34">
        <f t="shared" ref="BN3:BY37" si="14">ROUND($BM3/SUM($AO3:$AZ3)*AO3,-2)</f>
        <v>-764100</v>
      </c>
      <c r="BO3" s="34">
        <f t="shared" si="12"/>
        <v>-766800</v>
      </c>
      <c r="BP3" s="34">
        <f t="shared" si="12"/>
        <v>-769500</v>
      </c>
      <c r="BQ3" s="34">
        <f t="shared" si="12"/>
        <v>-772100</v>
      </c>
      <c r="BR3" s="34">
        <f t="shared" si="12"/>
        <v>-774800</v>
      </c>
      <c r="BS3" s="34">
        <f t="shared" si="12"/>
        <v>-777500</v>
      </c>
      <c r="BT3" s="34">
        <f t="shared" si="12"/>
        <v>-780200</v>
      </c>
      <c r="BU3" s="34">
        <f t="shared" si="12"/>
        <v>-782900</v>
      </c>
      <c r="BV3" s="34">
        <f t="shared" si="12"/>
        <v>-785500</v>
      </c>
      <c r="BW3" s="34">
        <f t="shared" si="12"/>
        <v>-788200</v>
      </c>
      <c r="BX3" s="34">
        <f t="shared" si="12"/>
        <v>-790900</v>
      </c>
      <c r="BY3" s="34">
        <f t="shared" si="12"/>
        <v>-793600</v>
      </c>
      <c r="BZ3" s="64">
        <f t="shared" ref="BZ3:BZ66" si="15">ABS(PEARSON(E3:BL3,$E$1:$BL$1))</f>
        <v>0.98334989486507007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  <c r="BA4" s="34">
        <v>-766038.5</v>
      </c>
      <c r="BB4" s="34">
        <v>-766537.1</v>
      </c>
      <c r="BC4" s="34">
        <v>-767035.7</v>
      </c>
      <c r="BD4" s="34">
        <v>-767534.3</v>
      </c>
      <c r="BE4" s="34">
        <v>-768032.9</v>
      </c>
      <c r="BF4" s="34">
        <v>-768531.5</v>
      </c>
      <c r="BG4" s="34">
        <v>-769030.1</v>
      </c>
      <c r="BH4" s="34">
        <v>-769528.7</v>
      </c>
      <c r="BI4" s="34">
        <v>-770027.3</v>
      </c>
      <c r="BJ4" s="34">
        <v>-770525.9</v>
      </c>
      <c r="BK4" s="34">
        <v>-771024.5</v>
      </c>
      <c r="BL4" s="34">
        <v>-771523.1</v>
      </c>
      <c r="BM4" s="34">
        <f t="shared" si="13"/>
        <v>-9225369.5999999996</v>
      </c>
      <c r="BN4" s="34">
        <f t="shared" si="14"/>
        <v>-766000</v>
      </c>
      <c r="BO4" s="34">
        <f t="shared" si="12"/>
        <v>-766500</v>
      </c>
      <c r="BP4" s="34">
        <f t="shared" si="12"/>
        <v>-767000</v>
      </c>
      <c r="BQ4" s="34">
        <f t="shared" si="12"/>
        <v>-767500</v>
      </c>
      <c r="BR4" s="34">
        <f t="shared" si="12"/>
        <v>-768000</v>
      </c>
      <c r="BS4" s="34">
        <f t="shared" si="12"/>
        <v>-768500</v>
      </c>
      <c r="BT4" s="34">
        <f t="shared" si="12"/>
        <v>-769000</v>
      </c>
      <c r="BU4" s="34">
        <f t="shared" si="12"/>
        <v>-769500</v>
      </c>
      <c r="BV4" s="34">
        <f t="shared" si="12"/>
        <v>-770000</v>
      </c>
      <c r="BW4" s="34">
        <f t="shared" si="12"/>
        <v>-770500</v>
      </c>
      <c r="BX4" s="34">
        <f t="shared" si="12"/>
        <v>-771000</v>
      </c>
      <c r="BY4" s="34">
        <f t="shared" si="12"/>
        <v>-771500</v>
      </c>
      <c r="BZ4" s="64">
        <f t="shared" si="15"/>
        <v>0.66717202449665214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  <c r="BA5" s="39">
        <v>-208447</v>
      </c>
      <c r="BB5" s="39">
        <v>-207241.3</v>
      </c>
      <c r="BC5" s="39">
        <v>-206035.6</v>
      </c>
      <c r="BD5" s="39">
        <v>-204829.9</v>
      </c>
      <c r="BE5" s="39">
        <v>-203624.2</v>
      </c>
      <c r="BF5" s="39">
        <v>-202418.5</v>
      </c>
      <c r="BG5" s="39">
        <v>-201212.79999999999</v>
      </c>
      <c r="BH5" s="39">
        <v>-200007.1</v>
      </c>
      <c r="BI5" s="39">
        <v>-198801.4</v>
      </c>
      <c r="BJ5" s="39">
        <v>-197595.7</v>
      </c>
      <c r="BK5" s="39">
        <v>-196390</v>
      </c>
      <c r="BL5" s="39">
        <v>-195184.3</v>
      </c>
      <c r="BM5" s="39">
        <f t="shared" si="13"/>
        <v>-2421787.7999999998</v>
      </c>
      <c r="BN5" s="39">
        <f t="shared" si="14"/>
        <v>-208000</v>
      </c>
      <c r="BO5" s="39">
        <f t="shared" si="12"/>
        <v>-206900</v>
      </c>
      <c r="BP5" s="39">
        <f t="shared" si="12"/>
        <v>-205800</v>
      </c>
      <c r="BQ5" s="39">
        <f t="shared" si="12"/>
        <v>-204600</v>
      </c>
      <c r="BR5" s="39">
        <f t="shared" si="12"/>
        <v>-203500</v>
      </c>
      <c r="BS5" s="39">
        <f t="shared" si="12"/>
        <v>-202400</v>
      </c>
      <c r="BT5" s="39">
        <f t="shared" si="12"/>
        <v>-201300</v>
      </c>
      <c r="BU5" s="39">
        <f t="shared" si="12"/>
        <v>-200100</v>
      </c>
      <c r="BV5" s="39">
        <f t="shared" si="12"/>
        <v>-199000</v>
      </c>
      <c r="BW5" s="39">
        <f t="shared" si="12"/>
        <v>-197900</v>
      </c>
      <c r="BX5" s="39">
        <f t="shared" si="12"/>
        <v>-196800</v>
      </c>
      <c r="BY5" s="39">
        <f t="shared" si="12"/>
        <v>-195600</v>
      </c>
      <c r="BZ5" s="64">
        <f t="shared" si="15"/>
        <v>0.96987463308431565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BL6" si="16">SUBTOTAL(9,E2:E5)</f>
        <v>-2047352</v>
      </c>
      <c r="F6" s="43">
        <f t="shared" si="16"/>
        <v>-2051709</v>
      </c>
      <c r="G6" s="43">
        <f t="shared" si="16"/>
        <v>-2051413</v>
      </c>
      <c r="H6" s="43">
        <f t="shared" si="16"/>
        <v>-2045725</v>
      </c>
      <c r="I6" s="43">
        <f t="shared" si="16"/>
        <v>-2028073</v>
      </c>
      <c r="J6" s="43">
        <f t="shared" si="16"/>
        <v>-2022467</v>
      </c>
      <c r="K6" s="43">
        <f t="shared" si="16"/>
        <v>-2019097</v>
      </c>
      <c r="L6" s="43">
        <f t="shared" si="16"/>
        <v>-2026939</v>
      </c>
      <c r="M6" s="43">
        <f t="shared" si="16"/>
        <v>-2031140</v>
      </c>
      <c r="N6" s="43">
        <f t="shared" si="16"/>
        <v>-2051202</v>
      </c>
      <c r="O6" s="43">
        <f t="shared" si="16"/>
        <v>-2036780</v>
      </c>
      <c r="P6" s="43">
        <f t="shared" si="16"/>
        <v>-2027064</v>
      </c>
      <c r="Q6" s="43">
        <f t="shared" si="16"/>
        <v>-2014716</v>
      </c>
      <c r="R6" s="43">
        <f t="shared" si="16"/>
        <v>-2019548</v>
      </c>
      <c r="S6" s="43">
        <f t="shared" si="16"/>
        <v>-2054887</v>
      </c>
      <c r="T6" s="43">
        <f t="shared" si="16"/>
        <v>-2058494</v>
      </c>
      <c r="U6" s="43">
        <f t="shared" si="16"/>
        <v>-2056845</v>
      </c>
      <c r="V6" s="43">
        <f t="shared" si="16"/>
        <v>-2064462</v>
      </c>
      <c r="W6" s="43">
        <f t="shared" si="16"/>
        <v>-2077215</v>
      </c>
      <c r="X6" s="43">
        <f t="shared" si="16"/>
        <v>-2067691</v>
      </c>
      <c r="Y6" s="43">
        <f t="shared" si="16"/>
        <v>-2085977</v>
      </c>
      <c r="Z6" s="43">
        <f t="shared" si="16"/>
        <v>-2071148</v>
      </c>
      <c r="AA6" s="43">
        <f t="shared" si="16"/>
        <v>-2073939</v>
      </c>
      <c r="AB6" s="43">
        <f t="shared" si="16"/>
        <v>-2075411</v>
      </c>
      <c r="AC6" s="43">
        <f t="shared" si="16"/>
        <v>-2054458</v>
      </c>
      <c r="AD6" s="43">
        <f t="shared" si="16"/>
        <v>-2059496</v>
      </c>
      <c r="AE6" s="43">
        <f t="shared" si="16"/>
        <v>-2068826</v>
      </c>
      <c r="AF6" s="43">
        <f t="shared" si="16"/>
        <v>-2048566</v>
      </c>
      <c r="AG6" s="43">
        <f t="shared" si="16"/>
        <v>-2061071</v>
      </c>
      <c r="AH6" s="43">
        <f t="shared" si="16"/>
        <v>-2069350</v>
      </c>
      <c r="AI6" s="43">
        <f t="shared" si="16"/>
        <v>-2067290</v>
      </c>
      <c r="AJ6" s="43">
        <f t="shared" si="16"/>
        <v>-2080881</v>
      </c>
      <c r="AK6" s="43">
        <f t="shared" si="16"/>
        <v>-2105110</v>
      </c>
      <c r="AL6" s="43">
        <f t="shared" si="16"/>
        <v>-2092323</v>
      </c>
      <c r="AM6" s="43">
        <f t="shared" si="16"/>
        <v>-2074043</v>
      </c>
      <c r="AN6" s="43">
        <f t="shared" si="16"/>
        <v>-2083712</v>
      </c>
      <c r="AO6" s="43">
        <f t="shared" si="16"/>
        <v>-1962281.849509804</v>
      </c>
      <c r="AP6" s="43">
        <f t="shared" si="16"/>
        <v>-2086852</v>
      </c>
      <c r="AQ6" s="43">
        <f t="shared" si="16"/>
        <v>-2148422.6353529412</v>
      </c>
      <c r="AR6" s="43">
        <f t="shared" si="16"/>
        <v>-2089992</v>
      </c>
      <c r="AS6" s="43">
        <f t="shared" si="16"/>
        <v>-2094562.421196078</v>
      </c>
      <c r="AT6" s="43">
        <f t="shared" si="16"/>
        <v>-2093133</v>
      </c>
      <c r="AU6" s="43">
        <f t="shared" si="16"/>
        <v>-2127703.2070392161</v>
      </c>
      <c r="AV6" s="43">
        <f t="shared" si="16"/>
        <v>-2040874</v>
      </c>
      <c r="AW6" s="43">
        <f t="shared" si="16"/>
        <v>-2075504</v>
      </c>
      <c r="AX6" s="43">
        <f t="shared" si="16"/>
        <v>-2053813</v>
      </c>
      <c r="AY6" s="43">
        <f t="shared" si="16"/>
        <v>-2036683</v>
      </c>
      <c r="AZ6" s="43">
        <f t="shared" si="16"/>
        <v>-2126554</v>
      </c>
      <c r="BA6" s="43">
        <f t="shared" si="16"/>
        <v>-2082978</v>
      </c>
      <c r="BB6" s="43">
        <f t="shared" si="16"/>
        <v>-2061287.5999999999</v>
      </c>
      <c r="BC6" s="43">
        <f t="shared" si="16"/>
        <v>-2044158.2</v>
      </c>
      <c r="BD6" s="43">
        <f t="shared" si="16"/>
        <v>-2134027.8000000003</v>
      </c>
      <c r="BE6" s="43">
        <f t="shared" si="16"/>
        <v>-2090452.4000000001</v>
      </c>
      <c r="BF6" s="43">
        <f t="shared" si="16"/>
        <v>-2068762</v>
      </c>
      <c r="BG6" s="43">
        <f t="shared" si="16"/>
        <v>-2051632.5999999999</v>
      </c>
      <c r="BH6" s="43">
        <f t="shared" si="16"/>
        <v>-2141502.1999999997</v>
      </c>
      <c r="BI6" s="43">
        <f t="shared" si="16"/>
        <v>-2097926.8000000003</v>
      </c>
      <c r="BJ6" s="43">
        <f t="shared" si="16"/>
        <v>-2076236.4000000001</v>
      </c>
      <c r="BK6" s="43">
        <f t="shared" si="16"/>
        <v>-2059107</v>
      </c>
      <c r="BL6" s="43">
        <f t="shared" si="16"/>
        <v>-2148976.5999999996</v>
      </c>
      <c r="BM6" s="56">
        <f t="shared" si="13"/>
        <v>-25057047.599999994</v>
      </c>
      <c r="BN6" s="43">
        <f t="shared" si="14"/>
        <v>-1971800</v>
      </c>
      <c r="BO6" s="43">
        <f t="shared" si="12"/>
        <v>-2097000</v>
      </c>
      <c r="BP6" s="43">
        <f t="shared" si="12"/>
        <v>-2158800</v>
      </c>
      <c r="BQ6" s="43">
        <f t="shared" si="12"/>
        <v>-2100100</v>
      </c>
      <c r="BR6" s="43">
        <f t="shared" si="12"/>
        <v>-2104700</v>
      </c>
      <c r="BS6" s="43">
        <f t="shared" si="12"/>
        <v>-2103300</v>
      </c>
      <c r="BT6" s="43">
        <f t="shared" si="12"/>
        <v>-2138000</v>
      </c>
      <c r="BU6" s="43">
        <f t="shared" si="12"/>
        <v>-2050800</v>
      </c>
      <c r="BV6" s="43">
        <f t="shared" si="12"/>
        <v>-2085500</v>
      </c>
      <c r="BW6" s="43">
        <f t="shared" si="12"/>
        <v>-2063800</v>
      </c>
      <c r="BX6" s="43">
        <f t="shared" si="12"/>
        <v>-2046500</v>
      </c>
      <c r="BY6" s="43">
        <f t="shared" si="12"/>
        <v>-2136800</v>
      </c>
      <c r="BZ6" s="64">
        <f t="shared" si="15"/>
        <v>0.53658791335245348</v>
      </c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  <c r="BA7" s="34">
        <v>-10144</v>
      </c>
      <c r="BB7" s="34">
        <v>-10244.299999999999</v>
      </c>
      <c r="BC7" s="34">
        <v>-10344.6</v>
      </c>
      <c r="BD7" s="34">
        <v>-10444.9</v>
      </c>
      <c r="BE7" s="34">
        <v>-10545.2</v>
      </c>
      <c r="BF7" s="34">
        <v>-10645.5</v>
      </c>
      <c r="BG7" s="34">
        <v>-10745.8</v>
      </c>
      <c r="BH7" s="34">
        <v>-10846.1</v>
      </c>
      <c r="BI7" s="34">
        <v>-10946.4</v>
      </c>
      <c r="BJ7" s="34">
        <v>-11046.7</v>
      </c>
      <c r="BK7" s="34">
        <v>-11147</v>
      </c>
      <c r="BL7" s="34">
        <v>-11247.3</v>
      </c>
      <c r="BM7" s="34">
        <f t="shared" si="13"/>
        <v>-128347.8</v>
      </c>
      <c r="BN7" s="34">
        <f t="shared" si="14"/>
        <v>-10100</v>
      </c>
      <c r="BO7" s="34">
        <f t="shared" si="12"/>
        <v>-10200</v>
      </c>
      <c r="BP7" s="34">
        <f t="shared" si="12"/>
        <v>-10300</v>
      </c>
      <c r="BQ7" s="34">
        <f t="shared" si="12"/>
        <v>-10400</v>
      </c>
      <c r="BR7" s="34">
        <f t="shared" si="12"/>
        <v>-10500</v>
      </c>
      <c r="BS7" s="34">
        <f t="shared" si="12"/>
        <v>-10600</v>
      </c>
      <c r="BT7" s="34">
        <f t="shared" si="12"/>
        <v>-10800</v>
      </c>
      <c r="BU7" s="34">
        <f t="shared" si="12"/>
        <v>-10900</v>
      </c>
      <c r="BV7" s="34">
        <f t="shared" si="12"/>
        <v>-11000</v>
      </c>
      <c r="BW7" s="34">
        <f t="shared" si="12"/>
        <v>-11100</v>
      </c>
      <c r="BX7" s="34">
        <f t="shared" si="12"/>
        <v>-11200</v>
      </c>
      <c r="BY7" s="34">
        <f t="shared" si="12"/>
        <v>-11300</v>
      </c>
      <c r="BZ7" s="64">
        <f t="shared" si="15"/>
        <v>0.90039605272011336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  <c r="BA8" s="34">
        <v>-73153</v>
      </c>
      <c r="BB8" s="34">
        <v>-73104</v>
      </c>
      <c r="BC8" s="34">
        <v>-73055</v>
      </c>
      <c r="BD8" s="34">
        <v>-73006</v>
      </c>
      <c r="BE8" s="34">
        <v>-72957</v>
      </c>
      <c r="BF8" s="34">
        <v>-72908</v>
      </c>
      <c r="BG8" s="34">
        <v>-72859</v>
      </c>
      <c r="BH8" s="34">
        <v>-72810</v>
      </c>
      <c r="BI8" s="34">
        <v>-72761</v>
      </c>
      <c r="BJ8" s="34">
        <v>-72712</v>
      </c>
      <c r="BK8" s="34">
        <v>-72663</v>
      </c>
      <c r="BL8" s="34">
        <v>-72614</v>
      </c>
      <c r="BM8" s="34">
        <f t="shared" si="13"/>
        <v>-874602</v>
      </c>
      <c r="BN8" s="34">
        <f t="shared" si="14"/>
        <v>-73100</v>
      </c>
      <c r="BO8" s="34">
        <f t="shared" si="12"/>
        <v>-73100</v>
      </c>
      <c r="BP8" s="34">
        <f t="shared" si="12"/>
        <v>-73100</v>
      </c>
      <c r="BQ8" s="34">
        <f t="shared" si="12"/>
        <v>-73000</v>
      </c>
      <c r="BR8" s="34">
        <f t="shared" si="12"/>
        <v>-73000</v>
      </c>
      <c r="BS8" s="34">
        <f t="shared" si="12"/>
        <v>-72900</v>
      </c>
      <c r="BT8" s="34">
        <f t="shared" si="12"/>
        <v>-72900</v>
      </c>
      <c r="BU8" s="34">
        <f t="shared" si="12"/>
        <v>-72800</v>
      </c>
      <c r="BV8" s="34">
        <f t="shared" si="12"/>
        <v>-72800</v>
      </c>
      <c r="BW8" s="34">
        <f t="shared" si="12"/>
        <v>-72700</v>
      </c>
      <c r="BX8" s="34">
        <f t="shared" si="12"/>
        <v>-72700</v>
      </c>
      <c r="BY8" s="34">
        <f t="shared" si="12"/>
        <v>-72600</v>
      </c>
      <c r="BZ8" s="64">
        <f t="shared" si="15"/>
        <v>0.57835246880629188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  <c r="BA9" s="34">
        <v>-67082.5</v>
      </c>
      <c r="BB9" s="34">
        <v>-67152.800000000003</v>
      </c>
      <c r="BC9" s="34">
        <v>-67223.100000000006</v>
      </c>
      <c r="BD9" s="34">
        <v>-67293.399999999994</v>
      </c>
      <c r="BE9" s="34">
        <v>-67363.7</v>
      </c>
      <c r="BF9" s="34">
        <v>-67434</v>
      </c>
      <c r="BG9" s="34">
        <v>-67504.3</v>
      </c>
      <c r="BH9" s="34">
        <v>-67574.600000000006</v>
      </c>
      <c r="BI9" s="34">
        <v>-67644.899999999994</v>
      </c>
      <c r="BJ9" s="34">
        <v>-67715.199999999997</v>
      </c>
      <c r="BK9" s="34">
        <v>-67785.5</v>
      </c>
      <c r="BL9" s="34">
        <v>-67855.8</v>
      </c>
      <c r="BM9" s="34">
        <f t="shared" si="13"/>
        <v>-809629.8</v>
      </c>
      <c r="BN9" s="34">
        <f t="shared" si="14"/>
        <v>-67100</v>
      </c>
      <c r="BO9" s="34">
        <f t="shared" si="12"/>
        <v>-67100</v>
      </c>
      <c r="BP9" s="34">
        <f t="shared" si="12"/>
        <v>-67200</v>
      </c>
      <c r="BQ9" s="34">
        <f t="shared" si="12"/>
        <v>-67300</v>
      </c>
      <c r="BR9" s="34">
        <f t="shared" si="12"/>
        <v>-67400</v>
      </c>
      <c r="BS9" s="34">
        <f t="shared" si="12"/>
        <v>-67400</v>
      </c>
      <c r="BT9" s="34">
        <f t="shared" si="12"/>
        <v>-67500</v>
      </c>
      <c r="BU9" s="34">
        <f t="shared" si="12"/>
        <v>-67600</v>
      </c>
      <c r="BV9" s="34">
        <f t="shared" si="12"/>
        <v>-67600</v>
      </c>
      <c r="BW9" s="34">
        <f t="shared" si="12"/>
        <v>-67700</v>
      </c>
      <c r="BX9" s="34">
        <f t="shared" si="12"/>
        <v>-67800</v>
      </c>
      <c r="BY9" s="34">
        <f t="shared" si="12"/>
        <v>-67900</v>
      </c>
      <c r="BZ9" s="64">
        <f t="shared" si="15"/>
        <v>0.77909573924790276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  <c r="BA10" s="39">
        <v>-25425</v>
      </c>
      <c r="BB10" s="39">
        <v>-25526</v>
      </c>
      <c r="BC10" s="39">
        <v>-25627</v>
      </c>
      <c r="BD10" s="39">
        <v>-25728</v>
      </c>
      <c r="BE10" s="39">
        <v>-25829</v>
      </c>
      <c r="BF10" s="39">
        <v>-25930</v>
      </c>
      <c r="BG10" s="39">
        <v>-26031</v>
      </c>
      <c r="BH10" s="39">
        <v>-26132</v>
      </c>
      <c r="BI10" s="39">
        <v>-26233</v>
      </c>
      <c r="BJ10" s="39">
        <v>-26334</v>
      </c>
      <c r="BK10" s="39">
        <v>-26435</v>
      </c>
      <c r="BL10" s="39">
        <v>-26536</v>
      </c>
      <c r="BM10" s="39">
        <f t="shared" si="13"/>
        <v>-311766</v>
      </c>
      <c r="BN10" s="39">
        <f t="shared" si="14"/>
        <v>-25400</v>
      </c>
      <c r="BO10" s="39">
        <f t="shared" si="12"/>
        <v>-25500</v>
      </c>
      <c r="BP10" s="39">
        <f t="shared" si="12"/>
        <v>-25600</v>
      </c>
      <c r="BQ10" s="39">
        <f t="shared" si="12"/>
        <v>-25700</v>
      </c>
      <c r="BR10" s="39">
        <f t="shared" si="12"/>
        <v>-25800</v>
      </c>
      <c r="BS10" s="39">
        <f t="shared" si="12"/>
        <v>-25900</v>
      </c>
      <c r="BT10" s="39">
        <f t="shared" si="12"/>
        <v>-26000</v>
      </c>
      <c r="BU10" s="39">
        <f t="shared" si="12"/>
        <v>-26100</v>
      </c>
      <c r="BV10" s="39">
        <f t="shared" si="12"/>
        <v>-26200</v>
      </c>
      <c r="BW10" s="39">
        <f t="shared" si="12"/>
        <v>-26400</v>
      </c>
      <c r="BX10" s="39">
        <f t="shared" si="12"/>
        <v>-26500</v>
      </c>
      <c r="BY10" s="39">
        <f t="shared" si="12"/>
        <v>-26600</v>
      </c>
      <c r="BZ10" s="64">
        <f t="shared" si="15"/>
        <v>0.92819510318165488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BL11" si="17">SUBTOTAL(9,E7:E10)</f>
        <v>-169637</v>
      </c>
      <c r="F11" s="43">
        <f t="shared" si="17"/>
        <v>-169903</v>
      </c>
      <c r="G11" s="43">
        <f t="shared" si="17"/>
        <v>-169000</v>
      </c>
      <c r="H11" s="43">
        <f t="shared" si="17"/>
        <v>-168342</v>
      </c>
      <c r="I11" s="43">
        <f t="shared" si="17"/>
        <v>-168932</v>
      </c>
      <c r="J11" s="43">
        <f t="shared" si="17"/>
        <v>-167057</v>
      </c>
      <c r="K11" s="43">
        <f t="shared" si="17"/>
        <v>-165375</v>
      </c>
      <c r="L11" s="43">
        <f t="shared" si="17"/>
        <v>-165339</v>
      </c>
      <c r="M11" s="43">
        <f t="shared" si="17"/>
        <v>-163148</v>
      </c>
      <c r="N11" s="43">
        <f t="shared" si="17"/>
        <v>-164945</v>
      </c>
      <c r="O11" s="43">
        <f t="shared" si="17"/>
        <v>-165129</v>
      </c>
      <c r="P11" s="43">
        <f t="shared" si="17"/>
        <v>-163474</v>
      </c>
      <c r="Q11" s="43">
        <f t="shared" si="17"/>
        <v>-161880</v>
      </c>
      <c r="R11" s="43">
        <f t="shared" si="17"/>
        <v>-164484</v>
      </c>
      <c r="S11" s="43">
        <f t="shared" si="17"/>
        <v>-164305</v>
      </c>
      <c r="T11" s="43">
        <f t="shared" si="17"/>
        <v>-165904</v>
      </c>
      <c r="U11" s="43">
        <f t="shared" si="17"/>
        <v>-167533</v>
      </c>
      <c r="V11" s="43">
        <f t="shared" si="17"/>
        <v>-168474</v>
      </c>
      <c r="W11" s="43">
        <f t="shared" si="17"/>
        <v>-169691</v>
      </c>
      <c r="X11" s="43">
        <f t="shared" si="17"/>
        <v>-171473</v>
      </c>
      <c r="Y11" s="43">
        <f t="shared" si="17"/>
        <v>-170736</v>
      </c>
      <c r="Z11" s="43">
        <f t="shared" si="17"/>
        <v>-170623</v>
      </c>
      <c r="AA11" s="43">
        <f t="shared" si="17"/>
        <v>-169470</v>
      </c>
      <c r="AB11" s="43">
        <f t="shared" si="17"/>
        <v>-171114</v>
      </c>
      <c r="AC11" s="43">
        <f t="shared" si="17"/>
        <v>-170757</v>
      </c>
      <c r="AD11" s="43">
        <f t="shared" si="17"/>
        <v>-173022</v>
      </c>
      <c r="AE11" s="43">
        <f t="shared" si="17"/>
        <v>-171055</v>
      </c>
      <c r="AF11" s="43">
        <f t="shared" si="17"/>
        <v>-170080</v>
      </c>
      <c r="AG11" s="43">
        <f t="shared" si="17"/>
        <v>-171840</v>
      </c>
      <c r="AH11" s="43">
        <f t="shared" si="17"/>
        <v>-172487</v>
      </c>
      <c r="AI11" s="43">
        <f t="shared" si="17"/>
        <v>-173222</v>
      </c>
      <c r="AJ11" s="43">
        <f t="shared" si="17"/>
        <v>-175126</v>
      </c>
      <c r="AK11" s="43">
        <f t="shared" si="17"/>
        <v>-176056</v>
      </c>
      <c r="AL11" s="43">
        <f t="shared" si="17"/>
        <v>-172861</v>
      </c>
      <c r="AM11" s="43">
        <f t="shared" si="17"/>
        <v>-169119</v>
      </c>
      <c r="AN11" s="43">
        <f t="shared" si="17"/>
        <v>-172911</v>
      </c>
      <c r="AO11" s="43">
        <f t="shared" si="17"/>
        <v>-173133</v>
      </c>
      <c r="AP11" s="43">
        <f t="shared" si="17"/>
        <v>-173355</v>
      </c>
      <c r="AQ11" s="43">
        <f t="shared" si="17"/>
        <v>-173578</v>
      </c>
      <c r="AR11" s="43">
        <f t="shared" si="17"/>
        <v>-173802</v>
      </c>
      <c r="AS11" s="43">
        <f t="shared" si="17"/>
        <v>-174024</v>
      </c>
      <c r="AT11" s="43">
        <f t="shared" si="17"/>
        <v>-174246</v>
      </c>
      <c r="AU11" s="43">
        <f t="shared" si="17"/>
        <v>-174469</v>
      </c>
      <c r="AV11" s="43">
        <f t="shared" si="17"/>
        <v>-174692</v>
      </c>
      <c r="AW11" s="43">
        <f t="shared" si="17"/>
        <v>-174914</v>
      </c>
      <c r="AX11" s="43">
        <f t="shared" si="17"/>
        <v>-175137</v>
      </c>
      <c r="AY11" s="43">
        <f t="shared" si="17"/>
        <v>-175359</v>
      </c>
      <c r="AZ11" s="43">
        <f t="shared" si="17"/>
        <v>-175582</v>
      </c>
      <c r="BA11" s="43">
        <f t="shared" si="17"/>
        <v>-175804.5</v>
      </c>
      <c r="BB11" s="43">
        <f t="shared" si="17"/>
        <v>-176027.1</v>
      </c>
      <c r="BC11" s="43">
        <f t="shared" si="17"/>
        <v>-176249.7</v>
      </c>
      <c r="BD11" s="43">
        <f t="shared" si="17"/>
        <v>-176472.3</v>
      </c>
      <c r="BE11" s="43">
        <f t="shared" si="17"/>
        <v>-176694.9</v>
      </c>
      <c r="BF11" s="43">
        <f t="shared" si="17"/>
        <v>-176917.5</v>
      </c>
      <c r="BG11" s="43">
        <f t="shared" si="17"/>
        <v>-177140.1</v>
      </c>
      <c r="BH11" s="43">
        <f t="shared" si="17"/>
        <v>-177362.7</v>
      </c>
      <c r="BI11" s="43">
        <f t="shared" si="17"/>
        <v>-177585.3</v>
      </c>
      <c r="BJ11" s="43">
        <f t="shared" si="17"/>
        <v>-177807.9</v>
      </c>
      <c r="BK11" s="43">
        <f t="shared" si="17"/>
        <v>-178030.5</v>
      </c>
      <c r="BL11" s="43">
        <f t="shared" si="17"/>
        <v>-178253.1</v>
      </c>
      <c r="BM11" s="56">
        <f t="shared" si="13"/>
        <v>-2124345.6</v>
      </c>
      <c r="BN11" s="43">
        <f t="shared" si="14"/>
        <v>-175800</v>
      </c>
      <c r="BO11" s="43">
        <f t="shared" si="12"/>
        <v>-176000</v>
      </c>
      <c r="BP11" s="43">
        <f t="shared" si="12"/>
        <v>-176200</v>
      </c>
      <c r="BQ11" s="43">
        <f t="shared" si="12"/>
        <v>-176500</v>
      </c>
      <c r="BR11" s="43">
        <f t="shared" si="12"/>
        <v>-176700</v>
      </c>
      <c r="BS11" s="43">
        <f t="shared" si="12"/>
        <v>-176900</v>
      </c>
      <c r="BT11" s="43">
        <f t="shared" si="12"/>
        <v>-177100</v>
      </c>
      <c r="BU11" s="43">
        <f t="shared" si="12"/>
        <v>-177400</v>
      </c>
      <c r="BV11" s="43">
        <f t="shared" si="12"/>
        <v>-177600</v>
      </c>
      <c r="BW11" s="43">
        <f t="shared" si="12"/>
        <v>-177800</v>
      </c>
      <c r="BX11" s="43">
        <f t="shared" si="12"/>
        <v>-178000</v>
      </c>
      <c r="BY11" s="43">
        <f t="shared" si="12"/>
        <v>-178300</v>
      </c>
      <c r="BZ11" s="64">
        <f t="shared" si="15"/>
        <v>0.88851726720196733</v>
      </c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  <c r="BA12" s="34">
        <v>-15290</v>
      </c>
      <c r="BB12" s="34">
        <v>-15317</v>
      </c>
      <c r="BC12" s="34">
        <v>-15344</v>
      </c>
      <c r="BD12" s="34">
        <v>-15371</v>
      </c>
      <c r="BE12" s="34">
        <v>-15398</v>
      </c>
      <c r="BF12" s="34">
        <v>-15425</v>
      </c>
      <c r="BG12" s="34">
        <v>-15452</v>
      </c>
      <c r="BH12" s="34">
        <v>-15479</v>
      </c>
      <c r="BI12" s="34">
        <v>-15506</v>
      </c>
      <c r="BJ12" s="34">
        <v>-15533</v>
      </c>
      <c r="BK12" s="34">
        <v>-15560</v>
      </c>
      <c r="BL12" s="34">
        <v>-15587</v>
      </c>
      <c r="BM12" s="34">
        <f t="shared" si="13"/>
        <v>-185262</v>
      </c>
      <c r="BN12" s="34">
        <f t="shared" si="14"/>
        <v>-15300</v>
      </c>
      <c r="BO12" s="34">
        <f t="shared" si="12"/>
        <v>-15300</v>
      </c>
      <c r="BP12" s="34">
        <f t="shared" si="12"/>
        <v>-15300</v>
      </c>
      <c r="BQ12" s="34">
        <f t="shared" si="12"/>
        <v>-15400</v>
      </c>
      <c r="BR12" s="34">
        <f t="shared" si="12"/>
        <v>-15400</v>
      </c>
      <c r="BS12" s="34">
        <f t="shared" si="12"/>
        <v>-15400</v>
      </c>
      <c r="BT12" s="34">
        <f t="shared" si="12"/>
        <v>-15500</v>
      </c>
      <c r="BU12" s="34">
        <f t="shared" si="12"/>
        <v>-15500</v>
      </c>
      <c r="BV12" s="34">
        <f t="shared" si="12"/>
        <v>-15500</v>
      </c>
      <c r="BW12" s="34">
        <f t="shared" si="12"/>
        <v>-15500</v>
      </c>
      <c r="BX12" s="34">
        <f t="shared" si="12"/>
        <v>-15600</v>
      </c>
      <c r="BY12" s="34">
        <f t="shared" si="12"/>
        <v>-15600</v>
      </c>
      <c r="BZ12" s="64">
        <f t="shared" si="15"/>
        <v>0.63612505565399446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  <c r="BA13" s="34">
        <v>-143894.5</v>
      </c>
      <c r="BB13" s="34">
        <v>-143851.1</v>
      </c>
      <c r="BC13" s="34">
        <v>-143807.70000000001</v>
      </c>
      <c r="BD13" s="34">
        <v>-143764.29999999999</v>
      </c>
      <c r="BE13" s="34">
        <v>-143720.9</v>
      </c>
      <c r="BF13" s="34">
        <v>-143677.5</v>
      </c>
      <c r="BG13" s="34">
        <v>-143634.1</v>
      </c>
      <c r="BH13" s="34">
        <v>-143590.70000000001</v>
      </c>
      <c r="BI13" s="34">
        <v>-143547.29999999999</v>
      </c>
      <c r="BJ13" s="34">
        <v>-143503.9</v>
      </c>
      <c r="BK13" s="34">
        <v>-143460.5</v>
      </c>
      <c r="BL13" s="34">
        <v>-143417.1</v>
      </c>
      <c r="BM13" s="34">
        <f t="shared" si="13"/>
        <v>-1723869.6</v>
      </c>
      <c r="BN13" s="34">
        <f t="shared" si="14"/>
        <v>-143900</v>
      </c>
      <c r="BO13" s="34">
        <f t="shared" si="12"/>
        <v>-143900</v>
      </c>
      <c r="BP13" s="34">
        <f t="shared" si="12"/>
        <v>-143800</v>
      </c>
      <c r="BQ13" s="34">
        <f t="shared" si="12"/>
        <v>-143800</v>
      </c>
      <c r="BR13" s="34">
        <f t="shared" si="12"/>
        <v>-143700</v>
      </c>
      <c r="BS13" s="34">
        <f t="shared" si="12"/>
        <v>-143700</v>
      </c>
      <c r="BT13" s="34">
        <f t="shared" si="12"/>
        <v>-143600</v>
      </c>
      <c r="BU13" s="34">
        <f t="shared" si="12"/>
        <v>-143600</v>
      </c>
      <c r="BV13" s="34">
        <f t="shared" si="12"/>
        <v>-143500</v>
      </c>
      <c r="BW13" s="34">
        <f t="shared" si="12"/>
        <v>-143500</v>
      </c>
      <c r="BX13" s="34">
        <f t="shared" si="12"/>
        <v>-143500</v>
      </c>
      <c r="BY13" s="34">
        <f t="shared" si="12"/>
        <v>-143400</v>
      </c>
      <c r="BZ13" s="64">
        <f t="shared" si="15"/>
        <v>0.53735920038263296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  <c r="BA14" s="34">
        <v>-282774</v>
      </c>
      <c r="BB14" s="34">
        <v>-282744</v>
      </c>
      <c r="BC14" s="34">
        <v>-282714</v>
      </c>
      <c r="BD14" s="34">
        <v>-282684</v>
      </c>
      <c r="BE14" s="34">
        <v>-282654</v>
      </c>
      <c r="BF14" s="34">
        <v>-282624</v>
      </c>
      <c r="BG14" s="34">
        <v>-282594</v>
      </c>
      <c r="BH14" s="34">
        <v>-282564</v>
      </c>
      <c r="BI14" s="34">
        <v>-282534</v>
      </c>
      <c r="BJ14" s="34">
        <v>-282504</v>
      </c>
      <c r="BK14" s="34">
        <v>-282474</v>
      </c>
      <c r="BL14" s="34">
        <v>-282444</v>
      </c>
      <c r="BM14" s="34">
        <f t="shared" si="13"/>
        <v>-3391308</v>
      </c>
      <c r="BN14" s="34">
        <f t="shared" si="14"/>
        <v>-282800</v>
      </c>
      <c r="BO14" s="34">
        <f t="shared" si="12"/>
        <v>-282700</v>
      </c>
      <c r="BP14" s="34">
        <f t="shared" si="12"/>
        <v>-282700</v>
      </c>
      <c r="BQ14" s="34">
        <f t="shared" si="12"/>
        <v>-282700</v>
      </c>
      <c r="BR14" s="34">
        <f t="shared" si="12"/>
        <v>-282700</v>
      </c>
      <c r="BS14" s="34">
        <f t="shared" si="12"/>
        <v>-282600</v>
      </c>
      <c r="BT14" s="34">
        <f t="shared" si="12"/>
        <v>-282600</v>
      </c>
      <c r="BU14" s="34">
        <f t="shared" si="12"/>
        <v>-282600</v>
      </c>
      <c r="BV14" s="34">
        <f t="shared" si="12"/>
        <v>-282500</v>
      </c>
      <c r="BW14" s="34">
        <f t="shared" si="12"/>
        <v>-282500</v>
      </c>
      <c r="BX14" s="34">
        <f t="shared" si="12"/>
        <v>-282500</v>
      </c>
      <c r="BY14" s="34">
        <f t="shared" si="12"/>
        <v>-282400</v>
      </c>
      <c r="BZ14" s="64">
        <f t="shared" si="15"/>
        <v>0.560946747473555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  <c r="BA15" s="39">
        <v>-97825</v>
      </c>
      <c r="BB15" s="39">
        <v>-97975.3</v>
      </c>
      <c r="BC15" s="39">
        <v>-98125.6</v>
      </c>
      <c r="BD15" s="39">
        <v>-98275.9</v>
      </c>
      <c r="BE15" s="39">
        <v>-98426.2</v>
      </c>
      <c r="BF15" s="39">
        <v>-98576.5</v>
      </c>
      <c r="BG15" s="39">
        <v>-98726.8</v>
      </c>
      <c r="BH15" s="39">
        <v>-98877.1</v>
      </c>
      <c r="BI15" s="39">
        <v>-99027.4</v>
      </c>
      <c r="BJ15" s="39">
        <v>-99177.7</v>
      </c>
      <c r="BK15" s="39">
        <v>-99328</v>
      </c>
      <c r="BL15" s="39">
        <v>-99478.3</v>
      </c>
      <c r="BM15" s="39">
        <f t="shared" si="13"/>
        <v>-1183819.8</v>
      </c>
      <c r="BN15" s="39">
        <f t="shared" si="14"/>
        <v>-97800</v>
      </c>
      <c r="BO15" s="39">
        <f t="shared" si="12"/>
        <v>-98000</v>
      </c>
      <c r="BP15" s="39">
        <f t="shared" si="12"/>
        <v>-98100</v>
      </c>
      <c r="BQ15" s="39">
        <f t="shared" si="12"/>
        <v>-98300</v>
      </c>
      <c r="BR15" s="39">
        <f t="shared" si="12"/>
        <v>-98400</v>
      </c>
      <c r="BS15" s="39">
        <f t="shared" si="12"/>
        <v>-98600</v>
      </c>
      <c r="BT15" s="39">
        <f t="shared" si="12"/>
        <v>-98700</v>
      </c>
      <c r="BU15" s="39">
        <f t="shared" si="12"/>
        <v>-98900</v>
      </c>
      <c r="BV15" s="39">
        <f t="shared" si="12"/>
        <v>-99000</v>
      </c>
      <c r="BW15" s="39">
        <f t="shared" si="12"/>
        <v>-99200</v>
      </c>
      <c r="BX15" s="39">
        <f t="shared" si="12"/>
        <v>-99300</v>
      </c>
      <c r="BY15" s="39">
        <f t="shared" si="12"/>
        <v>-99500</v>
      </c>
      <c r="BZ15" s="64">
        <f t="shared" si="15"/>
        <v>0.89600687439178417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BL16" si="18">SUBTOTAL(9,E12:E15)</f>
        <v>-529638</v>
      </c>
      <c r="F16" s="43">
        <f t="shared" si="18"/>
        <v>-531241</v>
      </c>
      <c r="G16" s="43">
        <f t="shared" si="18"/>
        <v>-532033</v>
      </c>
      <c r="H16" s="43">
        <f t="shared" si="18"/>
        <v>-531643</v>
      </c>
      <c r="I16" s="43">
        <f t="shared" si="18"/>
        <v>-533963</v>
      </c>
      <c r="J16" s="43">
        <f t="shared" si="18"/>
        <v>-534126</v>
      </c>
      <c r="K16" s="43">
        <f t="shared" si="18"/>
        <v>-536216</v>
      </c>
      <c r="L16" s="43">
        <f t="shared" si="18"/>
        <v>-537385</v>
      </c>
      <c r="M16" s="43">
        <f t="shared" si="18"/>
        <v>-539029</v>
      </c>
      <c r="N16" s="43">
        <f t="shared" si="18"/>
        <v>-540954</v>
      </c>
      <c r="O16" s="43">
        <f t="shared" si="18"/>
        <v>-541354</v>
      </c>
      <c r="P16" s="43">
        <f t="shared" si="18"/>
        <v>-540254</v>
      </c>
      <c r="Q16" s="43">
        <f t="shared" si="18"/>
        <v>-538076</v>
      </c>
      <c r="R16" s="43">
        <f t="shared" si="18"/>
        <v>-537952</v>
      </c>
      <c r="S16" s="43">
        <f t="shared" si="18"/>
        <v>-537726</v>
      </c>
      <c r="T16" s="43">
        <f t="shared" si="18"/>
        <v>-536807</v>
      </c>
      <c r="U16" s="43">
        <f t="shared" si="18"/>
        <v>-536440</v>
      </c>
      <c r="V16" s="43">
        <f t="shared" si="18"/>
        <v>-538849</v>
      </c>
      <c r="W16" s="43">
        <f t="shared" si="18"/>
        <v>-537695</v>
      </c>
      <c r="X16" s="43">
        <f t="shared" si="18"/>
        <v>-536216</v>
      </c>
      <c r="Y16" s="43">
        <f t="shared" si="18"/>
        <v>-534568</v>
      </c>
      <c r="Z16" s="43">
        <f t="shared" si="18"/>
        <v>-534042</v>
      </c>
      <c r="AA16" s="43">
        <f t="shared" si="18"/>
        <v>-535710</v>
      </c>
      <c r="AB16" s="43">
        <f t="shared" si="18"/>
        <v>-536312</v>
      </c>
      <c r="AC16" s="43">
        <f t="shared" si="18"/>
        <v>-536165</v>
      </c>
      <c r="AD16" s="43">
        <f t="shared" si="18"/>
        <v>-536346</v>
      </c>
      <c r="AE16" s="43">
        <f t="shared" si="18"/>
        <v>-535291</v>
      </c>
      <c r="AF16" s="43">
        <f t="shared" si="18"/>
        <v>-535790</v>
      </c>
      <c r="AG16" s="43">
        <f t="shared" si="18"/>
        <v>-538626</v>
      </c>
      <c r="AH16" s="43">
        <f t="shared" si="18"/>
        <v>-537816</v>
      </c>
      <c r="AI16" s="43">
        <f t="shared" si="18"/>
        <v>-539345</v>
      </c>
      <c r="AJ16" s="43">
        <f t="shared" si="18"/>
        <v>-540950</v>
      </c>
      <c r="AK16" s="43">
        <f t="shared" si="18"/>
        <v>-538708</v>
      </c>
      <c r="AL16" s="43">
        <f t="shared" si="18"/>
        <v>-535974</v>
      </c>
      <c r="AM16" s="43">
        <f t="shared" si="18"/>
        <v>-536038</v>
      </c>
      <c r="AN16" s="43">
        <f t="shared" si="18"/>
        <v>-538428</v>
      </c>
      <c r="AO16" s="43">
        <f t="shared" si="18"/>
        <v>-538532</v>
      </c>
      <c r="AP16" s="43">
        <f t="shared" si="18"/>
        <v>-538636</v>
      </c>
      <c r="AQ16" s="43">
        <f t="shared" si="18"/>
        <v>-538741</v>
      </c>
      <c r="AR16" s="43">
        <f t="shared" si="18"/>
        <v>-538846</v>
      </c>
      <c r="AS16" s="43">
        <f t="shared" si="18"/>
        <v>-538950</v>
      </c>
      <c r="AT16" s="43">
        <f t="shared" si="18"/>
        <v>-539055</v>
      </c>
      <c r="AU16" s="43">
        <f t="shared" si="18"/>
        <v>-539159</v>
      </c>
      <c r="AV16" s="43">
        <f t="shared" si="18"/>
        <v>-539263</v>
      </c>
      <c r="AW16" s="43">
        <f t="shared" si="18"/>
        <v>-539368</v>
      </c>
      <c r="AX16" s="43">
        <f t="shared" si="18"/>
        <v>-539472</v>
      </c>
      <c r="AY16" s="43">
        <f t="shared" si="18"/>
        <v>-539575</v>
      </c>
      <c r="AZ16" s="43">
        <f t="shared" si="18"/>
        <v>-539680</v>
      </c>
      <c r="BA16" s="43">
        <f t="shared" si="18"/>
        <v>-539783.5</v>
      </c>
      <c r="BB16" s="43">
        <f t="shared" si="18"/>
        <v>-539887.4</v>
      </c>
      <c r="BC16" s="43">
        <f t="shared" si="18"/>
        <v>-539991.30000000005</v>
      </c>
      <c r="BD16" s="43">
        <f t="shared" si="18"/>
        <v>-540095.19999999995</v>
      </c>
      <c r="BE16" s="43">
        <f t="shared" si="18"/>
        <v>-540199.1</v>
      </c>
      <c r="BF16" s="43">
        <f t="shared" si="18"/>
        <v>-540303</v>
      </c>
      <c r="BG16" s="43">
        <f t="shared" si="18"/>
        <v>-540406.9</v>
      </c>
      <c r="BH16" s="43">
        <f t="shared" si="18"/>
        <v>-540510.80000000005</v>
      </c>
      <c r="BI16" s="43">
        <f t="shared" si="18"/>
        <v>-540614.69999999995</v>
      </c>
      <c r="BJ16" s="43">
        <f t="shared" si="18"/>
        <v>-540718.6</v>
      </c>
      <c r="BK16" s="43">
        <f t="shared" si="18"/>
        <v>-540822.5</v>
      </c>
      <c r="BL16" s="43">
        <f t="shared" si="18"/>
        <v>-540926.4</v>
      </c>
      <c r="BM16" s="56">
        <f t="shared" si="13"/>
        <v>-6484259.4000000004</v>
      </c>
      <c r="BN16" s="43">
        <f t="shared" si="14"/>
        <v>-539800</v>
      </c>
      <c r="BO16" s="43">
        <f t="shared" si="12"/>
        <v>-539900</v>
      </c>
      <c r="BP16" s="43">
        <f t="shared" si="12"/>
        <v>-540000</v>
      </c>
      <c r="BQ16" s="43">
        <f t="shared" si="12"/>
        <v>-540100</v>
      </c>
      <c r="BR16" s="43">
        <f t="shared" si="12"/>
        <v>-540200</v>
      </c>
      <c r="BS16" s="43">
        <f t="shared" si="12"/>
        <v>-540300</v>
      </c>
      <c r="BT16" s="43">
        <f t="shared" si="12"/>
        <v>-540400</v>
      </c>
      <c r="BU16" s="43">
        <f t="shared" si="12"/>
        <v>-540500</v>
      </c>
      <c r="BV16" s="43">
        <f t="shared" si="12"/>
        <v>-540600</v>
      </c>
      <c r="BW16" s="43">
        <f t="shared" si="12"/>
        <v>-540700</v>
      </c>
      <c r="BX16" s="43">
        <f t="shared" si="12"/>
        <v>-540800</v>
      </c>
      <c r="BY16" s="43">
        <f t="shared" si="12"/>
        <v>-540900</v>
      </c>
      <c r="BZ16" s="64">
        <f t="shared" si="15"/>
        <v>0.68488785597084112</v>
      </c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  <c r="BA17" s="34">
        <v>478</v>
      </c>
      <c r="BB17" s="34">
        <v>601.70000000000005</v>
      </c>
      <c r="BC17" s="34">
        <v>725.4</v>
      </c>
      <c r="BD17" s="34">
        <v>849.1</v>
      </c>
      <c r="BE17" s="34">
        <v>972.8</v>
      </c>
      <c r="BF17" s="34">
        <v>1096.5</v>
      </c>
      <c r="BG17" s="34">
        <v>1220.2</v>
      </c>
      <c r="BH17" s="34">
        <v>1343.9</v>
      </c>
      <c r="BI17" s="34">
        <v>1467.6</v>
      </c>
      <c r="BJ17" s="34">
        <v>1591.3</v>
      </c>
      <c r="BK17" s="34">
        <v>1715</v>
      </c>
      <c r="BL17" s="34">
        <v>1838.7</v>
      </c>
      <c r="BM17" s="34">
        <f t="shared" si="13"/>
        <v>13900.2</v>
      </c>
      <c r="BN17" s="34">
        <f t="shared" si="14"/>
        <v>3600</v>
      </c>
      <c r="BO17" s="34">
        <f t="shared" si="12"/>
        <v>3100</v>
      </c>
      <c r="BP17" s="34">
        <f t="shared" si="12"/>
        <v>2700</v>
      </c>
      <c r="BQ17" s="34">
        <f t="shared" si="12"/>
        <v>2300</v>
      </c>
      <c r="BR17" s="34">
        <f t="shared" si="12"/>
        <v>1800</v>
      </c>
      <c r="BS17" s="34">
        <f t="shared" si="12"/>
        <v>1400</v>
      </c>
      <c r="BT17" s="34">
        <f t="shared" si="12"/>
        <v>900</v>
      </c>
      <c r="BU17" s="34">
        <f t="shared" si="12"/>
        <v>500</v>
      </c>
      <c r="BV17" s="34">
        <f t="shared" si="12"/>
        <v>100</v>
      </c>
      <c r="BW17" s="34">
        <f t="shared" si="12"/>
        <v>-400</v>
      </c>
      <c r="BX17" s="34">
        <f t="shared" si="12"/>
        <v>-800</v>
      </c>
      <c r="BY17" s="34">
        <f t="shared" si="12"/>
        <v>-1300</v>
      </c>
      <c r="BZ17" s="64">
        <f t="shared" si="15"/>
        <v>0.92442229453859781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  <c r="BA18" s="34">
        <v>-19762</v>
      </c>
      <c r="BB18" s="34">
        <v>-19602.7</v>
      </c>
      <c r="BC18" s="34">
        <v>-19443.400000000001</v>
      </c>
      <c r="BD18" s="34">
        <v>-19284.099999999999</v>
      </c>
      <c r="BE18" s="34">
        <v>-19124.8</v>
      </c>
      <c r="BF18" s="34">
        <v>-18965.5</v>
      </c>
      <c r="BG18" s="34">
        <v>-18806.2</v>
      </c>
      <c r="BH18" s="34">
        <v>-18646.900000000001</v>
      </c>
      <c r="BI18" s="34">
        <v>-18487.599999999999</v>
      </c>
      <c r="BJ18" s="34">
        <v>-18328.3</v>
      </c>
      <c r="BK18" s="34">
        <v>-18169</v>
      </c>
      <c r="BL18" s="34">
        <v>-18009.7</v>
      </c>
      <c r="BM18" s="34">
        <f t="shared" si="13"/>
        <v>-226630.2</v>
      </c>
      <c r="BN18" s="34">
        <f t="shared" si="14"/>
        <v>-19700</v>
      </c>
      <c r="BO18" s="34">
        <f t="shared" si="14"/>
        <v>-19500</v>
      </c>
      <c r="BP18" s="34">
        <f t="shared" si="14"/>
        <v>-19400</v>
      </c>
      <c r="BQ18" s="34">
        <f t="shared" si="14"/>
        <v>-19200</v>
      </c>
      <c r="BR18" s="34">
        <f t="shared" si="14"/>
        <v>-19100</v>
      </c>
      <c r="BS18" s="34">
        <f t="shared" si="14"/>
        <v>-19000</v>
      </c>
      <c r="BT18" s="34">
        <f t="shared" si="14"/>
        <v>-18800</v>
      </c>
      <c r="BU18" s="34">
        <f t="shared" si="14"/>
        <v>-18700</v>
      </c>
      <c r="BV18" s="34">
        <f t="shared" si="14"/>
        <v>-18500</v>
      </c>
      <c r="BW18" s="34">
        <f t="shared" si="14"/>
        <v>-18400</v>
      </c>
      <c r="BX18" s="34">
        <f t="shared" si="14"/>
        <v>-18200</v>
      </c>
      <c r="BY18" s="34">
        <f t="shared" si="14"/>
        <v>-18100</v>
      </c>
      <c r="BZ18" s="64">
        <f t="shared" si="15"/>
        <v>0.96138798653200708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  <c r="BA19" s="34">
        <v>-39527.5</v>
      </c>
      <c r="BB19" s="34">
        <v>-39331.9</v>
      </c>
      <c r="BC19" s="34">
        <v>-39136.300000000003</v>
      </c>
      <c r="BD19" s="34">
        <v>-38940.699999999997</v>
      </c>
      <c r="BE19" s="34">
        <v>-38745.1</v>
      </c>
      <c r="BF19" s="34">
        <v>-38549.5</v>
      </c>
      <c r="BG19" s="34">
        <v>-38353.9</v>
      </c>
      <c r="BH19" s="34">
        <v>-38158.300000000003</v>
      </c>
      <c r="BI19" s="34">
        <v>-37962.699999999997</v>
      </c>
      <c r="BJ19" s="34">
        <v>-37767.1</v>
      </c>
      <c r="BK19" s="34">
        <v>-37571.5</v>
      </c>
      <c r="BL19" s="34">
        <v>-37375.9</v>
      </c>
      <c r="BM19" s="34">
        <f t="shared" si="13"/>
        <v>-461420.4</v>
      </c>
      <c r="BN19" s="34">
        <f t="shared" si="14"/>
        <v>-39500</v>
      </c>
      <c r="BO19" s="34">
        <f t="shared" si="14"/>
        <v>-39300</v>
      </c>
      <c r="BP19" s="34">
        <f t="shared" si="14"/>
        <v>-39100</v>
      </c>
      <c r="BQ19" s="34">
        <f t="shared" si="14"/>
        <v>-38900</v>
      </c>
      <c r="BR19" s="34">
        <f t="shared" si="14"/>
        <v>-38700</v>
      </c>
      <c r="BS19" s="34">
        <f t="shared" si="14"/>
        <v>-38500</v>
      </c>
      <c r="BT19" s="34">
        <f t="shared" si="14"/>
        <v>-38400</v>
      </c>
      <c r="BU19" s="34">
        <f t="shared" si="14"/>
        <v>-38200</v>
      </c>
      <c r="BV19" s="34">
        <f t="shared" si="14"/>
        <v>-38000</v>
      </c>
      <c r="BW19" s="34">
        <f t="shared" si="14"/>
        <v>-37800</v>
      </c>
      <c r="BX19" s="34">
        <f t="shared" si="14"/>
        <v>-37600</v>
      </c>
      <c r="BY19" s="34">
        <f t="shared" si="14"/>
        <v>-37400</v>
      </c>
      <c r="BZ19" s="64">
        <f t="shared" si="15"/>
        <v>0.98084019111946397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  <c r="BA20" s="39">
        <v>200</v>
      </c>
      <c r="BB20" s="39">
        <v>496</v>
      </c>
      <c r="BC20" s="39">
        <v>792</v>
      </c>
      <c r="BD20" s="39">
        <v>1088</v>
      </c>
      <c r="BE20" s="39">
        <v>1384</v>
      </c>
      <c r="BF20" s="39">
        <v>1680</v>
      </c>
      <c r="BG20" s="39">
        <v>1976</v>
      </c>
      <c r="BH20" s="39">
        <v>2272</v>
      </c>
      <c r="BI20" s="39">
        <v>2568</v>
      </c>
      <c r="BJ20" s="39">
        <v>2864</v>
      </c>
      <c r="BK20" s="39">
        <v>3160</v>
      </c>
      <c r="BL20" s="39">
        <v>3456</v>
      </c>
      <c r="BM20" s="39">
        <f t="shared" si="13"/>
        <v>21936</v>
      </c>
      <c r="BN20" s="39">
        <f t="shared" si="14"/>
        <v>3600</v>
      </c>
      <c r="BO20" s="39">
        <f t="shared" si="14"/>
        <v>3200</v>
      </c>
      <c r="BP20" s="39">
        <f t="shared" si="14"/>
        <v>2900</v>
      </c>
      <c r="BQ20" s="39">
        <f t="shared" si="14"/>
        <v>2600</v>
      </c>
      <c r="BR20" s="39">
        <f t="shared" si="14"/>
        <v>2300</v>
      </c>
      <c r="BS20" s="39">
        <f t="shared" si="14"/>
        <v>2000</v>
      </c>
      <c r="BT20" s="39">
        <f t="shared" si="14"/>
        <v>1700</v>
      </c>
      <c r="BU20" s="39">
        <f t="shared" si="14"/>
        <v>1400</v>
      </c>
      <c r="BV20" s="39">
        <f t="shared" si="14"/>
        <v>1000</v>
      </c>
      <c r="BW20" s="39">
        <f t="shared" si="14"/>
        <v>700</v>
      </c>
      <c r="BX20" s="39">
        <f t="shared" si="14"/>
        <v>400</v>
      </c>
      <c r="BY20" s="39">
        <f t="shared" si="14"/>
        <v>100</v>
      </c>
      <c r="BZ20" s="64">
        <f t="shared" si="15"/>
        <v>0.98491904739092995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BL21" si="19">SUBTOTAL(9,E17:E20)</f>
        <v>-91793</v>
      </c>
      <c r="F21" s="43">
        <f t="shared" si="19"/>
        <v>-95030</v>
      </c>
      <c r="G21" s="43">
        <f t="shared" si="19"/>
        <v>-95321</v>
      </c>
      <c r="H21" s="43">
        <f t="shared" si="19"/>
        <v>-95156</v>
      </c>
      <c r="I21" s="43">
        <f t="shared" si="19"/>
        <v>-93481</v>
      </c>
      <c r="J21" s="43">
        <f t="shared" si="19"/>
        <v>-92311</v>
      </c>
      <c r="K21" s="43">
        <f t="shared" si="19"/>
        <v>-90909</v>
      </c>
      <c r="L21" s="43">
        <f t="shared" si="19"/>
        <v>-89839</v>
      </c>
      <c r="M21" s="43">
        <f t="shared" si="19"/>
        <v>-88132</v>
      </c>
      <c r="N21" s="43">
        <f t="shared" si="19"/>
        <v>-90149</v>
      </c>
      <c r="O21" s="43">
        <f t="shared" si="19"/>
        <v>-87560</v>
      </c>
      <c r="P21" s="43">
        <f t="shared" si="19"/>
        <v>-87834</v>
      </c>
      <c r="Q21" s="43">
        <f t="shared" si="19"/>
        <v>-87642</v>
      </c>
      <c r="R21" s="43">
        <f t="shared" si="19"/>
        <v>-86933</v>
      </c>
      <c r="S21" s="43">
        <f t="shared" si="19"/>
        <v>-86265</v>
      </c>
      <c r="T21" s="43">
        <f t="shared" si="19"/>
        <v>-85309</v>
      </c>
      <c r="U21" s="43">
        <f t="shared" si="19"/>
        <v>-83314</v>
      </c>
      <c r="V21" s="43">
        <f t="shared" si="19"/>
        <v>-81320</v>
      </c>
      <c r="W21" s="43">
        <f t="shared" si="19"/>
        <v>-81127</v>
      </c>
      <c r="X21" s="43">
        <f t="shared" si="19"/>
        <v>-78622</v>
      </c>
      <c r="Y21" s="43">
        <f t="shared" si="19"/>
        <v>-79555</v>
      </c>
      <c r="Z21" s="43">
        <f t="shared" si="19"/>
        <v>-82348</v>
      </c>
      <c r="AA21" s="43">
        <f t="shared" si="19"/>
        <v>-81832</v>
      </c>
      <c r="AB21" s="43">
        <f t="shared" si="19"/>
        <v>-79799</v>
      </c>
      <c r="AC21" s="43">
        <f t="shared" si="19"/>
        <v>-76027</v>
      </c>
      <c r="AD21" s="43">
        <f t="shared" si="19"/>
        <v>-74361</v>
      </c>
      <c r="AE21" s="43">
        <f t="shared" si="19"/>
        <v>-75113</v>
      </c>
      <c r="AF21" s="43">
        <f t="shared" si="19"/>
        <v>-73341</v>
      </c>
      <c r="AG21" s="43">
        <f t="shared" si="19"/>
        <v>-72911</v>
      </c>
      <c r="AH21" s="43">
        <f t="shared" si="19"/>
        <v>-71085</v>
      </c>
      <c r="AI21" s="43">
        <f t="shared" si="19"/>
        <v>-69941</v>
      </c>
      <c r="AJ21" s="43">
        <f t="shared" si="19"/>
        <v>-70857</v>
      </c>
      <c r="AK21" s="43">
        <f t="shared" si="19"/>
        <v>-71880</v>
      </c>
      <c r="AL21" s="43">
        <f t="shared" si="19"/>
        <v>-73106</v>
      </c>
      <c r="AM21" s="43">
        <f t="shared" si="19"/>
        <v>-71596</v>
      </c>
      <c r="AN21" s="43">
        <f t="shared" si="19"/>
        <v>-68682</v>
      </c>
      <c r="AO21" s="43">
        <f t="shared" si="19"/>
        <v>-67905</v>
      </c>
      <c r="AP21" s="43">
        <f t="shared" si="19"/>
        <v>-67131</v>
      </c>
      <c r="AQ21" s="43">
        <f t="shared" si="19"/>
        <v>-66357</v>
      </c>
      <c r="AR21" s="43">
        <f t="shared" si="19"/>
        <v>-65583</v>
      </c>
      <c r="AS21" s="43">
        <f t="shared" si="19"/>
        <v>-64807</v>
      </c>
      <c r="AT21" s="43">
        <f t="shared" si="19"/>
        <v>-64034</v>
      </c>
      <c r="AU21" s="43">
        <f t="shared" si="19"/>
        <v>-63259</v>
      </c>
      <c r="AV21" s="43">
        <f t="shared" si="19"/>
        <v>-62484</v>
      </c>
      <c r="AW21" s="43">
        <f t="shared" si="19"/>
        <v>-61710</v>
      </c>
      <c r="AX21" s="43">
        <f t="shared" si="19"/>
        <v>-60935</v>
      </c>
      <c r="AY21" s="43">
        <f t="shared" si="19"/>
        <v>-60161</v>
      </c>
      <c r="AZ21" s="43">
        <f t="shared" si="19"/>
        <v>-59386</v>
      </c>
      <c r="BA21" s="43">
        <f t="shared" si="19"/>
        <v>-58611.5</v>
      </c>
      <c r="BB21" s="43">
        <f t="shared" si="19"/>
        <v>-57836.9</v>
      </c>
      <c r="BC21" s="43">
        <f t="shared" si="19"/>
        <v>-57062.3</v>
      </c>
      <c r="BD21" s="43">
        <f t="shared" si="19"/>
        <v>-56287.7</v>
      </c>
      <c r="BE21" s="43">
        <f t="shared" si="19"/>
        <v>-55513.1</v>
      </c>
      <c r="BF21" s="43">
        <f t="shared" si="19"/>
        <v>-54738.5</v>
      </c>
      <c r="BG21" s="43">
        <f t="shared" si="19"/>
        <v>-53963.9</v>
      </c>
      <c r="BH21" s="43">
        <f t="shared" si="19"/>
        <v>-53189.3</v>
      </c>
      <c r="BI21" s="43">
        <f t="shared" si="19"/>
        <v>-52414.7</v>
      </c>
      <c r="BJ21" s="43">
        <f t="shared" si="19"/>
        <v>-51640.1</v>
      </c>
      <c r="BK21" s="43">
        <f t="shared" si="19"/>
        <v>-50865.5</v>
      </c>
      <c r="BL21" s="43">
        <f t="shared" si="19"/>
        <v>-50090.9</v>
      </c>
      <c r="BM21" s="56">
        <f t="shared" si="13"/>
        <v>-652214.4</v>
      </c>
      <c r="BN21" s="43">
        <f t="shared" si="14"/>
        <v>-58000</v>
      </c>
      <c r="BO21" s="43">
        <f t="shared" si="14"/>
        <v>-57300</v>
      </c>
      <c r="BP21" s="43">
        <f t="shared" si="14"/>
        <v>-56700</v>
      </c>
      <c r="BQ21" s="43">
        <f t="shared" si="14"/>
        <v>-56000</v>
      </c>
      <c r="BR21" s="43">
        <f t="shared" si="14"/>
        <v>-55300</v>
      </c>
      <c r="BS21" s="43">
        <f t="shared" si="14"/>
        <v>-54700</v>
      </c>
      <c r="BT21" s="43">
        <f t="shared" si="14"/>
        <v>-54000</v>
      </c>
      <c r="BU21" s="43">
        <f t="shared" si="14"/>
        <v>-53400</v>
      </c>
      <c r="BV21" s="43">
        <f t="shared" si="14"/>
        <v>-52700</v>
      </c>
      <c r="BW21" s="43">
        <f t="shared" si="14"/>
        <v>-52000</v>
      </c>
      <c r="BX21" s="43">
        <f t="shared" si="14"/>
        <v>-51400</v>
      </c>
      <c r="BY21" s="43">
        <f t="shared" si="14"/>
        <v>-50700</v>
      </c>
      <c r="BZ21" s="64">
        <f t="shared" si="15"/>
        <v>0.99554481392883387</v>
      </c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  <c r="BA22" s="34">
        <v>7645.5</v>
      </c>
      <c r="BB22" s="34">
        <v>7603.9</v>
      </c>
      <c r="BC22" s="34">
        <v>7562.3</v>
      </c>
      <c r="BD22" s="34">
        <v>7520.7</v>
      </c>
      <c r="BE22" s="34">
        <v>7479.1</v>
      </c>
      <c r="BF22" s="34">
        <v>7437.5</v>
      </c>
      <c r="BG22" s="34">
        <v>7395.9</v>
      </c>
      <c r="BH22" s="34">
        <v>7354.3</v>
      </c>
      <c r="BI22" s="34">
        <v>7312.7</v>
      </c>
      <c r="BJ22" s="34">
        <v>7271.1</v>
      </c>
      <c r="BK22" s="34">
        <v>7229.5</v>
      </c>
      <c r="BL22" s="34">
        <v>7187.9</v>
      </c>
      <c r="BM22" s="34">
        <f t="shared" si="13"/>
        <v>89000.400000000009</v>
      </c>
      <c r="BN22" s="34">
        <f t="shared" si="14"/>
        <v>7600</v>
      </c>
      <c r="BO22" s="34">
        <f t="shared" si="14"/>
        <v>7600</v>
      </c>
      <c r="BP22" s="34">
        <f t="shared" si="14"/>
        <v>7600</v>
      </c>
      <c r="BQ22" s="34">
        <f t="shared" si="14"/>
        <v>7500</v>
      </c>
      <c r="BR22" s="34">
        <f t="shared" si="14"/>
        <v>7500</v>
      </c>
      <c r="BS22" s="34">
        <f t="shared" si="14"/>
        <v>7400</v>
      </c>
      <c r="BT22" s="34">
        <f t="shared" si="14"/>
        <v>7400</v>
      </c>
      <c r="BU22" s="34">
        <f t="shared" si="14"/>
        <v>7400</v>
      </c>
      <c r="BV22" s="34">
        <f t="shared" si="14"/>
        <v>7300</v>
      </c>
      <c r="BW22" s="34">
        <f t="shared" si="14"/>
        <v>7300</v>
      </c>
      <c r="BX22" s="34">
        <f t="shared" si="14"/>
        <v>7200</v>
      </c>
      <c r="BY22" s="34">
        <f t="shared" si="14"/>
        <v>7200</v>
      </c>
      <c r="BZ22" s="64">
        <f t="shared" si="15"/>
        <v>0.71813802245190295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  <c r="BA23" s="34">
        <v>153485</v>
      </c>
      <c r="BB23" s="34">
        <v>153572</v>
      </c>
      <c r="BC23" s="34">
        <v>153659</v>
      </c>
      <c r="BD23" s="34">
        <v>153746</v>
      </c>
      <c r="BE23" s="34">
        <v>153833</v>
      </c>
      <c r="BF23" s="34">
        <v>153920</v>
      </c>
      <c r="BG23" s="34">
        <v>154007</v>
      </c>
      <c r="BH23" s="34">
        <v>154094</v>
      </c>
      <c r="BI23" s="34">
        <v>154181</v>
      </c>
      <c r="BJ23" s="34">
        <v>154268</v>
      </c>
      <c r="BK23" s="34">
        <v>154355</v>
      </c>
      <c r="BL23" s="34">
        <v>154442</v>
      </c>
      <c r="BM23" s="34">
        <f t="shared" si="13"/>
        <v>1847562</v>
      </c>
      <c r="BN23" s="34">
        <f t="shared" si="14"/>
        <v>153500</v>
      </c>
      <c r="BO23" s="34">
        <f t="shared" si="14"/>
        <v>153600</v>
      </c>
      <c r="BP23" s="34">
        <f t="shared" si="14"/>
        <v>153700</v>
      </c>
      <c r="BQ23" s="34">
        <f t="shared" si="14"/>
        <v>153700</v>
      </c>
      <c r="BR23" s="34">
        <f t="shared" si="14"/>
        <v>153800</v>
      </c>
      <c r="BS23" s="34">
        <f t="shared" si="14"/>
        <v>153900</v>
      </c>
      <c r="BT23" s="34">
        <f t="shared" si="14"/>
        <v>154000</v>
      </c>
      <c r="BU23" s="34">
        <f t="shared" si="14"/>
        <v>154100</v>
      </c>
      <c r="BV23" s="34">
        <f t="shared" si="14"/>
        <v>154200</v>
      </c>
      <c r="BW23" s="34">
        <f t="shared" si="14"/>
        <v>154300</v>
      </c>
      <c r="BX23" s="34">
        <f t="shared" si="14"/>
        <v>154400</v>
      </c>
      <c r="BY23" s="34">
        <f t="shared" si="14"/>
        <v>154400</v>
      </c>
      <c r="BZ23" s="64">
        <f t="shared" si="15"/>
        <v>0.89802410373298991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  <c r="BA24" s="34">
        <v>126008.5</v>
      </c>
      <c r="BB24" s="34">
        <v>125991.1</v>
      </c>
      <c r="BC24" s="34">
        <v>125973.7</v>
      </c>
      <c r="BD24" s="34">
        <v>125956.3</v>
      </c>
      <c r="BE24" s="34">
        <v>125938.9</v>
      </c>
      <c r="BF24" s="34">
        <v>125921.5</v>
      </c>
      <c r="BG24" s="34">
        <v>125904.1</v>
      </c>
      <c r="BH24" s="34">
        <v>125886.7</v>
      </c>
      <c r="BI24" s="34">
        <v>125869.3</v>
      </c>
      <c r="BJ24" s="34">
        <v>125851.9</v>
      </c>
      <c r="BK24" s="34">
        <v>125834.5</v>
      </c>
      <c r="BL24" s="34">
        <v>125817.1</v>
      </c>
      <c r="BM24" s="34">
        <f t="shared" si="13"/>
        <v>1510953.5999999999</v>
      </c>
      <c r="BN24" s="34">
        <f t="shared" si="14"/>
        <v>126000</v>
      </c>
      <c r="BO24" s="34">
        <f t="shared" si="14"/>
        <v>126000</v>
      </c>
      <c r="BP24" s="34">
        <f t="shared" si="14"/>
        <v>126000</v>
      </c>
      <c r="BQ24" s="34">
        <f t="shared" si="14"/>
        <v>126000</v>
      </c>
      <c r="BR24" s="34">
        <f t="shared" si="14"/>
        <v>125900</v>
      </c>
      <c r="BS24" s="34">
        <f t="shared" si="14"/>
        <v>125900</v>
      </c>
      <c r="BT24" s="34">
        <f t="shared" si="14"/>
        <v>125900</v>
      </c>
      <c r="BU24" s="34">
        <f t="shared" si="14"/>
        <v>125900</v>
      </c>
      <c r="BV24" s="34">
        <f t="shared" si="14"/>
        <v>125900</v>
      </c>
      <c r="BW24" s="34">
        <f t="shared" si="14"/>
        <v>125900</v>
      </c>
      <c r="BX24" s="34">
        <f t="shared" si="14"/>
        <v>125800</v>
      </c>
      <c r="BY24" s="34">
        <f t="shared" si="14"/>
        <v>125800</v>
      </c>
      <c r="BZ24" s="64">
        <f t="shared" si="15"/>
        <v>0.27753710762979905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  <c r="BA25" s="39">
        <v>31160</v>
      </c>
      <c r="BB25" s="39">
        <v>30978</v>
      </c>
      <c r="BC25" s="39">
        <v>30796</v>
      </c>
      <c r="BD25" s="39">
        <v>30614</v>
      </c>
      <c r="BE25" s="39">
        <v>30432</v>
      </c>
      <c r="BF25" s="39">
        <v>30250</v>
      </c>
      <c r="BG25" s="39">
        <v>30068</v>
      </c>
      <c r="BH25" s="39">
        <v>29886</v>
      </c>
      <c r="BI25" s="39">
        <v>29704</v>
      </c>
      <c r="BJ25" s="39">
        <v>29522</v>
      </c>
      <c r="BK25" s="39">
        <v>29340</v>
      </c>
      <c r="BL25" s="39">
        <v>29158</v>
      </c>
      <c r="BM25" s="39">
        <f t="shared" si="13"/>
        <v>361908</v>
      </c>
      <c r="BN25" s="39">
        <f t="shared" si="14"/>
        <v>31100</v>
      </c>
      <c r="BO25" s="39">
        <f t="shared" si="14"/>
        <v>30900</v>
      </c>
      <c r="BP25" s="39">
        <f t="shared" si="14"/>
        <v>30800</v>
      </c>
      <c r="BQ25" s="39">
        <f t="shared" si="14"/>
        <v>30600</v>
      </c>
      <c r="BR25" s="39">
        <f t="shared" si="14"/>
        <v>30400</v>
      </c>
      <c r="BS25" s="39">
        <f t="shared" si="14"/>
        <v>30200</v>
      </c>
      <c r="BT25" s="39">
        <f t="shared" si="14"/>
        <v>30100</v>
      </c>
      <c r="BU25" s="39">
        <f t="shared" si="14"/>
        <v>29900</v>
      </c>
      <c r="BV25" s="39">
        <f t="shared" si="14"/>
        <v>29700</v>
      </c>
      <c r="BW25" s="39">
        <f t="shared" si="14"/>
        <v>29600</v>
      </c>
      <c r="BX25" s="39">
        <f t="shared" si="14"/>
        <v>29400</v>
      </c>
      <c r="BY25" s="39">
        <f t="shared" si="14"/>
        <v>29200</v>
      </c>
      <c r="BZ25" s="64">
        <f t="shared" si="15"/>
        <v>0.97599982755753778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BL26" si="20">SUBTOTAL(9,E22:E25)</f>
        <v>328958</v>
      </c>
      <c r="F26" s="43">
        <f t="shared" si="20"/>
        <v>327865</v>
      </c>
      <c r="G26" s="43">
        <f t="shared" si="20"/>
        <v>327017</v>
      </c>
      <c r="H26" s="43">
        <f t="shared" si="20"/>
        <v>326489</v>
      </c>
      <c r="I26" s="43">
        <f t="shared" si="20"/>
        <v>324448</v>
      </c>
      <c r="J26" s="43">
        <f t="shared" si="20"/>
        <v>322738</v>
      </c>
      <c r="K26" s="43">
        <f t="shared" si="20"/>
        <v>323352</v>
      </c>
      <c r="L26" s="43">
        <f t="shared" si="20"/>
        <v>322829</v>
      </c>
      <c r="M26" s="43">
        <f t="shared" si="20"/>
        <v>320668</v>
      </c>
      <c r="N26" s="43">
        <f t="shared" si="20"/>
        <v>322361</v>
      </c>
      <c r="O26" s="43">
        <f t="shared" si="20"/>
        <v>322762</v>
      </c>
      <c r="P26" s="43">
        <f t="shared" si="20"/>
        <v>320087</v>
      </c>
      <c r="Q26" s="43">
        <f t="shared" si="20"/>
        <v>320057</v>
      </c>
      <c r="R26" s="43">
        <f t="shared" si="20"/>
        <v>322852</v>
      </c>
      <c r="S26" s="43">
        <f t="shared" si="20"/>
        <v>322532</v>
      </c>
      <c r="T26" s="43">
        <f t="shared" si="20"/>
        <v>323747</v>
      </c>
      <c r="U26" s="43">
        <f t="shared" si="20"/>
        <v>325220</v>
      </c>
      <c r="V26" s="43">
        <f t="shared" si="20"/>
        <v>324687</v>
      </c>
      <c r="W26" s="43">
        <f t="shared" si="20"/>
        <v>325589</v>
      </c>
      <c r="X26" s="43">
        <f t="shared" si="20"/>
        <v>325439</v>
      </c>
      <c r="Y26" s="43">
        <f t="shared" si="20"/>
        <v>323834</v>
      </c>
      <c r="Z26" s="43">
        <f t="shared" si="20"/>
        <v>323568</v>
      </c>
      <c r="AA26" s="43">
        <f t="shared" si="20"/>
        <v>324032</v>
      </c>
      <c r="AB26" s="43">
        <f t="shared" si="20"/>
        <v>328002</v>
      </c>
      <c r="AC26" s="43">
        <f t="shared" si="20"/>
        <v>325190</v>
      </c>
      <c r="AD26" s="43">
        <f t="shared" si="20"/>
        <v>324372</v>
      </c>
      <c r="AE26" s="43">
        <f t="shared" si="20"/>
        <v>319023</v>
      </c>
      <c r="AF26" s="43">
        <f t="shared" si="20"/>
        <v>318804</v>
      </c>
      <c r="AG26" s="43">
        <f t="shared" si="20"/>
        <v>321839</v>
      </c>
      <c r="AH26" s="43">
        <f t="shared" si="20"/>
        <v>322892</v>
      </c>
      <c r="AI26" s="43">
        <f t="shared" si="20"/>
        <v>321657</v>
      </c>
      <c r="AJ26" s="43">
        <f t="shared" si="20"/>
        <v>319363</v>
      </c>
      <c r="AK26" s="43">
        <f t="shared" si="20"/>
        <v>319627</v>
      </c>
      <c r="AL26" s="43">
        <f t="shared" si="20"/>
        <v>318711</v>
      </c>
      <c r="AM26" s="43">
        <f t="shared" si="20"/>
        <v>317272</v>
      </c>
      <c r="AN26" s="43">
        <f t="shared" si="20"/>
        <v>320304</v>
      </c>
      <c r="AO26" s="43">
        <f t="shared" si="20"/>
        <v>320150</v>
      </c>
      <c r="AP26" s="43">
        <f t="shared" si="20"/>
        <v>319996</v>
      </c>
      <c r="AQ26" s="43">
        <f t="shared" si="20"/>
        <v>319842</v>
      </c>
      <c r="AR26" s="43">
        <f t="shared" si="20"/>
        <v>319686</v>
      </c>
      <c r="AS26" s="43">
        <f t="shared" si="20"/>
        <v>319533</v>
      </c>
      <c r="AT26" s="43">
        <f t="shared" si="20"/>
        <v>319378</v>
      </c>
      <c r="AU26" s="43">
        <f t="shared" si="20"/>
        <v>319225</v>
      </c>
      <c r="AV26" s="43">
        <f t="shared" si="20"/>
        <v>319069</v>
      </c>
      <c r="AW26" s="43">
        <f t="shared" si="20"/>
        <v>318915</v>
      </c>
      <c r="AX26" s="43">
        <f t="shared" si="20"/>
        <v>318761</v>
      </c>
      <c r="AY26" s="43">
        <f t="shared" si="20"/>
        <v>318607</v>
      </c>
      <c r="AZ26" s="43">
        <f t="shared" si="20"/>
        <v>318453</v>
      </c>
      <c r="BA26" s="43">
        <f t="shared" si="20"/>
        <v>318299</v>
      </c>
      <c r="BB26" s="43">
        <f t="shared" si="20"/>
        <v>318145</v>
      </c>
      <c r="BC26" s="43">
        <f t="shared" si="20"/>
        <v>317991</v>
      </c>
      <c r="BD26" s="43">
        <f t="shared" si="20"/>
        <v>317837</v>
      </c>
      <c r="BE26" s="43">
        <f t="shared" si="20"/>
        <v>317683</v>
      </c>
      <c r="BF26" s="43">
        <f t="shared" si="20"/>
        <v>317529</v>
      </c>
      <c r="BG26" s="43">
        <f t="shared" si="20"/>
        <v>317375</v>
      </c>
      <c r="BH26" s="43">
        <f t="shared" si="20"/>
        <v>317221</v>
      </c>
      <c r="BI26" s="43">
        <f t="shared" si="20"/>
        <v>317067</v>
      </c>
      <c r="BJ26" s="43">
        <f t="shared" si="20"/>
        <v>316913</v>
      </c>
      <c r="BK26" s="43">
        <f t="shared" si="20"/>
        <v>316759</v>
      </c>
      <c r="BL26" s="43">
        <f t="shared" si="20"/>
        <v>316605</v>
      </c>
      <c r="BM26" s="56">
        <f t="shared" si="13"/>
        <v>3809424</v>
      </c>
      <c r="BN26" s="43">
        <f t="shared" si="14"/>
        <v>318300</v>
      </c>
      <c r="BO26" s="43">
        <f t="shared" si="14"/>
        <v>318100</v>
      </c>
      <c r="BP26" s="43">
        <f t="shared" si="14"/>
        <v>318000</v>
      </c>
      <c r="BQ26" s="43">
        <f t="shared" si="14"/>
        <v>317800</v>
      </c>
      <c r="BR26" s="43">
        <f t="shared" si="14"/>
        <v>317700</v>
      </c>
      <c r="BS26" s="43">
        <f t="shared" si="14"/>
        <v>317500</v>
      </c>
      <c r="BT26" s="43">
        <f t="shared" si="14"/>
        <v>317400</v>
      </c>
      <c r="BU26" s="43">
        <f t="shared" si="14"/>
        <v>317200</v>
      </c>
      <c r="BV26" s="43">
        <f t="shared" si="14"/>
        <v>317100</v>
      </c>
      <c r="BW26" s="43">
        <f t="shared" si="14"/>
        <v>316900</v>
      </c>
      <c r="BX26" s="43">
        <f t="shared" si="14"/>
        <v>316800</v>
      </c>
      <c r="BY26" s="43">
        <f t="shared" si="14"/>
        <v>316600</v>
      </c>
      <c r="BZ26" s="64">
        <f t="shared" si="15"/>
        <v>0.8290466257214697</v>
      </c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  <c r="BA27" s="34">
        <v>11940.5</v>
      </c>
      <c r="BB27" s="34">
        <v>12107.1</v>
      </c>
      <c r="BC27" s="34">
        <v>12273.7</v>
      </c>
      <c r="BD27" s="34">
        <v>12440.3</v>
      </c>
      <c r="BE27" s="34">
        <v>12606.9</v>
      </c>
      <c r="BF27" s="34">
        <v>12773.5</v>
      </c>
      <c r="BG27" s="34">
        <v>12940.1</v>
      </c>
      <c r="BH27" s="34">
        <v>13106.7</v>
      </c>
      <c r="BI27" s="34">
        <v>13273.3</v>
      </c>
      <c r="BJ27" s="34">
        <v>13439.9</v>
      </c>
      <c r="BK27" s="34">
        <v>13606.5</v>
      </c>
      <c r="BL27" s="34">
        <v>13773.1</v>
      </c>
      <c r="BM27" s="34">
        <f t="shared" si="13"/>
        <v>154281.60000000001</v>
      </c>
      <c r="BN27" s="34">
        <f t="shared" si="14"/>
        <v>11800</v>
      </c>
      <c r="BO27" s="34">
        <f t="shared" si="14"/>
        <v>12000</v>
      </c>
      <c r="BP27" s="34">
        <f t="shared" si="14"/>
        <v>12200</v>
      </c>
      <c r="BQ27" s="34">
        <f t="shared" si="14"/>
        <v>12400</v>
      </c>
      <c r="BR27" s="34">
        <f t="shared" si="14"/>
        <v>12600</v>
      </c>
      <c r="BS27" s="34">
        <f t="shared" si="14"/>
        <v>12800</v>
      </c>
      <c r="BT27" s="34">
        <f t="shared" si="14"/>
        <v>13000</v>
      </c>
      <c r="BU27" s="34">
        <f t="shared" si="14"/>
        <v>13200</v>
      </c>
      <c r="BV27" s="34">
        <f t="shared" si="14"/>
        <v>13300</v>
      </c>
      <c r="BW27" s="34">
        <f t="shared" si="14"/>
        <v>13500</v>
      </c>
      <c r="BX27" s="34">
        <f t="shared" si="14"/>
        <v>13700</v>
      </c>
      <c r="BY27" s="34">
        <f t="shared" si="14"/>
        <v>13900</v>
      </c>
      <c r="BZ27" s="64">
        <f t="shared" si="15"/>
        <v>0.95948401972305919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  <c r="BA28" s="34">
        <v>53406.5</v>
      </c>
      <c r="BB28" s="34">
        <v>53351.8</v>
      </c>
      <c r="BC28" s="34">
        <v>53297.1</v>
      </c>
      <c r="BD28" s="34">
        <v>53242.400000000001</v>
      </c>
      <c r="BE28" s="34">
        <v>53187.7</v>
      </c>
      <c r="BF28" s="34">
        <v>53133</v>
      </c>
      <c r="BG28" s="34">
        <v>53078.3</v>
      </c>
      <c r="BH28" s="34">
        <v>53023.6</v>
      </c>
      <c r="BI28" s="34">
        <v>52968.9</v>
      </c>
      <c r="BJ28" s="34">
        <v>52914.2</v>
      </c>
      <c r="BK28" s="34">
        <v>52859.5</v>
      </c>
      <c r="BL28" s="34">
        <v>52804.800000000003</v>
      </c>
      <c r="BM28" s="34">
        <f t="shared" si="13"/>
        <v>637267.80000000005</v>
      </c>
      <c r="BN28" s="34">
        <f t="shared" si="14"/>
        <v>53400</v>
      </c>
      <c r="BO28" s="34">
        <f t="shared" si="14"/>
        <v>53300</v>
      </c>
      <c r="BP28" s="34">
        <f t="shared" si="14"/>
        <v>53300</v>
      </c>
      <c r="BQ28" s="34">
        <f t="shared" si="14"/>
        <v>53200</v>
      </c>
      <c r="BR28" s="34">
        <f t="shared" si="14"/>
        <v>53200</v>
      </c>
      <c r="BS28" s="34">
        <f t="shared" si="14"/>
        <v>53100</v>
      </c>
      <c r="BT28" s="34">
        <f t="shared" si="14"/>
        <v>53100</v>
      </c>
      <c r="BU28" s="34">
        <f t="shared" si="14"/>
        <v>53000</v>
      </c>
      <c r="BV28" s="34">
        <f t="shared" si="14"/>
        <v>53000</v>
      </c>
      <c r="BW28" s="34">
        <f t="shared" si="14"/>
        <v>52900</v>
      </c>
      <c r="BX28" s="34">
        <f t="shared" si="14"/>
        <v>52900</v>
      </c>
      <c r="BY28" s="34">
        <f t="shared" si="14"/>
        <v>52800</v>
      </c>
      <c r="BZ28" s="64">
        <f t="shared" si="15"/>
        <v>0.67465602913112943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  <c r="BA29" s="34">
        <v>54253</v>
      </c>
      <c r="BB29" s="34">
        <v>54263</v>
      </c>
      <c r="BC29" s="34">
        <v>54273</v>
      </c>
      <c r="BD29" s="34">
        <v>54283</v>
      </c>
      <c r="BE29" s="34">
        <v>54293</v>
      </c>
      <c r="BF29" s="34">
        <v>54303</v>
      </c>
      <c r="BG29" s="34">
        <v>54313</v>
      </c>
      <c r="BH29" s="34">
        <v>54323</v>
      </c>
      <c r="BI29" s="34">
        <v>54333</v>
      </c>
      <c r="BJ29" s="34">
        <v>54343</v>
      </c>
      <c r="BK29" s="34">
        <v>54353</v>
      </c>
      <c r="BL29" s="34">
        <v>54363</v>
      </c>
      <c r="BM29" s="34">
        <f t="shared" si="13"/>
        <v>651696</v>
      </c>
      <c r="BN29" s="34">
        <f t="shared" si="14"/>
        <v>54300</v>
      </c>
      <c r="BO29" s="34">
        <f t="shared" si="14"/>
        <v>54300</v>
      </c>
      <c r="BP29" s="34">
        <f t="shared" si="14"/>
        <v>54300</v>
      </c>
      <c r="BQ29" s="34">
        <f t="shared" si="14"/>
        <v>54300</v>
      </c>
      <c r="BR29" s="34">
        <f t="shared" si="14"/>
        <v>54300</v>
      </c>
      <c r="BS29" s="34">
        <f t="shared" si="14"/>
        <v>54300</v>
      </c>
      <c r="BT29" s="34">
        <f t="shared" si="14"/>
        <v>54300</v>
      </c>
      <c r="BU29" s="34">
        <f t="shared" si="14"/>
        <v>54300</v>
      </c>
      <c r="BV29" s="34">
        <f t="shared" si="14"/>
        <v>54300</v>
      </c>
      <c r="BW29" s="34">
        <f t="shared" si="14"/>
        <v>54300</v>
      </c>
      <c r="BX29" s="34">
        <f t="shared" si="14"/>
        <v>54400</v>
      </c>
      <c r="BY29" s="34">
        <f t="shared" si="14"/>
        <v>54400</v>
      </c>
      <c r="BZ29" s="64">
        <f t="shared" si="15"/>
        <v>0.14447201987583527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  <c r="BA30" s="39">
        <v>30108.5</v>
      </c>
      <c r="BB30" s="39">
        <v>30032.799999999999</v>
      </c>
      <c r="BC30" s="39">
        <v>29957.1</v>
      </c>
      <c r="BD30" s="39">
        <v>29881.4</v>
      </c>
      <c r="BE30" s="39">
        <v>29805.7</v>
      </c>
      <c r="BF30" s="39">
        <v>29730</v>
      </c>
      <c r="BG30" s="39">
        <v>29654.3</v>
      </c>
      <c r="BH30" s="39">
        <v>29578.6</v>
      </c>
      <c r="BI30" s="39">
        <v>29502.9</v>
      </c>
      <c r="BJ30" s="39">
        <v>29427.200000000001</v>
      </c>
      <c r="BK30" s="39">
        <v>29351.5</v>
      </c>
      <c r="BL30" s="39">
        <v>29275.8</v>
      </c>
      <c r="BM30" s="39">
        <f t="shared" si="13"/>
        <v>356305.8</v>
      </c>
      <c r="BN30" s="39">
        <f t="shared" si="14"/>
        <v>30100</v>
      </c>
      <c r="BO30" s="39">
        <f t="shared" si="14"/>
        <v>30000</v>
      </c>
      <c r="BP30" s="39">
        <f t="shared" si="14"/>
        <v>29900</v>
      </c>
      <c r="BQ30" s="39">
        <f t="shared" si="14"/>
        <v>29900</v>
      </c>
      <c r="BR30" s="39">
        <f t="shared" si="14"/>
        <v>29800</v>
      </c>
      <c r="BS30" s="39">
        <f t="shared" si="14"/>
        <v>29700</v>
      </c>
      <c r="BT30" s="39">
        <f t="shared" si="14"/>
        <v>29700</v>
      </c>
      <c r="BU30" s="39">
        <f t="shared" si="14"/>
        <v>29600</v>
      </c>
      <c r="BV30" s="39">
        <f t="shared" si="14"/>
        <v>29500</v>
      </c>
      <c r="BW30" s="39">
        <f t="shared" si="14"/>
        <v>29400</v>
      </c>
      <c r="BX30" s="39">
        <f t="shared" si="14"/>
        <v>29400</v>
      </c>
      <c r="BY30" s="39">
        <f t="shared" si="14"/>
        <v>29300</v>
      </c>
      <c r="BZ30" s="64">
        <f t="shared" si="15"/>
        <v>0.80667192902834728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BL31" si="21">SUBTOTAL(9,E27:E30)</f>
        <v>146986</v>
      </c>
      <c r="F31" s="43">
        <f t="shared" si="21"/>
        <v>148012</v>
      </c>
      <c r="G31" s="43">
        <f t="shared" si="21"/>
        <v>148057</v>
      </c>
      <c r="H31" s="43">
        <f t="shared" si="21"/>
        <v>148606</v>
      </c>
      <c r="I31" s="43">
        <f t="shared" si="21"/>
        <v>147410</v>
      </c>
      <c r="J31" s="43">
        <f t="shared" si="21"/>
        <v>148809</v>
      </c>
      <c r="K31" s="43">
        <f t="shared" si="21"/>
        <v>151366</v>
      </c>
      <c r="L31" s="43">
        <f t="shared" si="21"/>
        <v>150701</v>
      </c>
      <c r="M31" s="43">
        <f t="shared" si="21"/>
        <v>149987</v>
      </c>
      <c r="N31" s="43">
        <f t="shared" si="21"/>
        <v>149347</v>
      </c>
      <c r="O31" s="43">
        <f t="shared" si="21"/>
        <v>146801</v>
      </c>
      <c r="P31" s="43">
        <f t="shared" si="21"/>
        <v>147149</v>
      </c>
      <c r="Q31" s="43">
        <f t="shared" si="21"/>
        <v>145876</v>
      </c>
      <c r="R31" s="43">
        <f t="shared" si="21"/>
        <v>145504</v>
      </c>
      <c r="S31" s="43">
        <f t="shared" si="21"/>
        <v>147458</v>
      </c>
      <c r="T31" s="43">
        <f t="shared" si="21"/>
        <v>147807</v>
      </c>
      <c r="U31" s="43">
        <f t="shared" si="21"/>
        <v>146806</v>
      </c>
      <c r="V31" s="43">
        <f t="shared" si="21"/>
        <v>148756</v>
      </c>
      <c r="W31" s="43">
        <f t="shared" si="21"/>
        <v>147829</v>
      </c>
      <c r="X31" s="43">
        <f t="shared" si="21"/>
        <v>145727</v>
      </c>
      <c r="Y31" s="43">
        <f t="shared" si="21"/>
        <v>146806</v>
      </c>
      <c r="Z31" s="43">
        <f t="shared" si="21"/>
        <v>144412</v>
      </c>
      <c r="AA31" s="43">
        <f t="shared" si="21"/>
        <v>146657</v>
      </c>
      <c r="AB31" s="43">
        <f t="shared" si="21"/>
        <v>146601</v>
      </c>
      <c r="AC31" s="43">
        <f t="shared" si="21"/>
        <v>148138</v>
      </c>
      <c r="AD31" s="43">
        <f t="shared" si="21"/>
        <v>147767</v>
      </c>
      <c r="AE31" s="43">
        <f t="shared" si="21"/>
        <v>149349</v>
      </c>
      <c r="AF31" s="43">
        <f t="shared" si="21"/>
        <v>148997</v>
      </c>
      <c r="AG31" s="43">
        <f t="shared" si="21"/>
        <v>147650</v>
      </c>
      <c r="AH31" s="43">
        <f t="shared" si="21"/>
        <v>150329</v>
      </c>
      <c r="AI31" s="43">
        <f t="shared" si="21"/>
        <v>150841</v>
      </c>
      <c r="AJ31" s="43">
        <f t="shared" si="21"/>
        <v>150495</v>
      </c>
      <c r="AK31" s="43">
        <f t="shared" si="21"/>
        <v>150814</v>
      </c>
      <c r="AL31" s="43">
        <f t="shared" si="21"/>
        <v>150214</v>
      </c>
      <c r="AM31" s="43">
        <f t="shared" si="21"/>
        <v>151425</v>
      </c>
      <c r="AN31" s="43">
        <f t="shared" si="21"/>
        <v>149107</v>
      </c>
      <c r="AO31" s="43">
        <f t="shared" si="21"/>
        <v>149152</v>
      </c>
      <c r="AP31" s="43">
        <f t="shared" si="21"/>
        <v>149199</v>
      </c>
      <c r="AQ31" s="43">
        <f t="shared" si="21"/>
        <v>149245</v>
      </c>
      <c r="AR31" s="43">
        <f t="shared" si="21"/>
        <v>149291</v>
      </c>
      <c r="AS31" s="43">
        <f t="shared" si="21"/>
        <v>149338</v>
      </c>
      <c r="AT31" s="43">
        <f t="shared" si="21"/>
        <v>149385</v>
      </c>
      <c r="AU31" s="43">
        <f t="shared" si="21"/>
        <v>149431</v>
      </c>
      <c r="AV31" s="43">
        <f t="shared" si="21"/>
        <v>149477</v>
      </c>
      <c r="AW31" s="43">
        <f t="shared" si="21"/>
        <v>149523</v>
      </c>
      <c r="AX31" s="43">
        <f t="shared" si="21"/>
        <v>149571</v>
      </c>
      <c r="AY31" s="43">
        <f t="shared" si="21"/>
        <v>149616</v>
      </c>
      <c r="AZ31" s="43">
        <f t="shared" si="21"/>
        <v>149662</v>
      </c>
      <c r="BA31" s="43">
        <f t="shared" si="21"/>
        <v>149708.5</v>
      </c>
      <c r="BB31" s="43">
        <f t="shared" si="21"/>
        <v>149754.69999999998</v>
      </c>
      <c r="BC31" s="43">
        <f t="shared" si="21"/>
        <v>149800.9</v>
      </c>
      <c r="BD31" s="43">
        <f t="shared" si="21"/>
        <v>149847.1</v>
      </c>
      <c r="BE31" s="43">
        <f t="shared" si="21"/>
        <v>149893.29999999999</v>
      </c>
      <c r="BF31" s="43">
        <f t="shared" si="21"/>
        <v>149939.5</v>
      </c>
      <c r="BG31" s="43">
        <f t="shared" si="21"/>
        <v>149985.70000000001</v>
      </c>
      <c r="BH31" s="43">
        <f t="shared" si="21"/>
        <v>150031.9</v>
      </c>
      <c r="BI31" s="43">
        <f t="shared" si="21"/>
        <v>150078.1</v>
      </c>
      <c r="BJ31" s="43">
        <f t="shared" si="21"/>
        <v>150124.29999999999</v>
      </c>
      <c r="BK31" s="43">
        <f t="shared" si="21"/>
        <v>150170.5</v>
      </c>
      <c r="BL31" s="43">
        <f t="shared" si="21"/>
        <v>150216.70000000001</v>
      </c>
      <c r="BM31" s="56">
        <f t="shared" si="13"/>
        <v>1799551.2</v>
      </c>
      <c r="BN31" s="43">
        <f t="shared" si="14"/>
        <v>149700</v>
      </c>
      <c r="BO31" s="43">
        <f t="shared" si="14"/>
        <v>149800</v>
      </c>
      <c r="BP31" s="43">
        <f t="shared" si="14"/>
        <v>149800</v>
      </c>
      <c r="BQ31" s="43">
        <f t="shared" si="14"/>
        <v>149800</v>
      </c>
      <c r="BR31" s="43">
        <f t="shared" si="14"/>
        <v>149900</v>
      </c>
      <c r="BS31" s="43">
        <f t="shared" si="14"/>
        <v>149900</v>
      </c>
      <c r="BT31" s="43">
        <f t="shared" si="14"/>
        <v>150000</v>
      </c>
      <c r="BU31" s="43">
        <f t="shared" si="14"/>
        <v>150000</v>
      </c>
      <c r="BV31" s="43">
        <f t="shared" si="14"/>
        <v>150100</v>
      </c>
      <c r="BW31" s="43">
        <f t="shared" si="14"/>
        <v>150100</v>
      </c>
      <c r="BX31" s="43">
        <f t="shared" si="14"/>
        <v>150200</v>
      </c>
      <c r="BY31" s="43">
        <f t="shared" si="14"/>
        <v>150200</v>
      </c>
      <c r="BZ31" s="64">
        <f t="shared" si="15"/>
        <v>0.52379298446637135</v>
      </c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  <c r="BA32" s="34">
        <v>10540.5</v>
      </c>
      <c r="BB32" s="34">
        <v>10624.9</v>
      </c>
      <c r="BC32" s="34">
        <v>10709.3</v>
      </c>
      <c r="BD32" s="34">
        <v>10793.7</v>
      </c>
      <c r="BE32" s="34">
        <v>10878.1</v>
      </c>
      <c r="BF32" s="34">
        <v>10962.5</v>
      </c>
      <c r="BG32" s="34">
        <v>11046.9</v>
      </c>
      <c r="BH32" s="34">
        <v>11131.3</v>
      </c>
      <c r="BI32" s="34">
        <v>11215.7</v>
      </c>
      <c r="BJ32" s="34">
        <v>11300.1</v>
      </c>
      <c r="BK32" s="34">
        <v>11384.5</v>
      </c>
      <c r="BL32" s="34">
        <v>11468.9</v>
      </c>
      <c r="BM32" s="34">
        <f t="shared" si="13"/>
        <v>132056.4</v>
      </c>
      <c r="BN32" s="34">
        <f t="shared" si="14"/>
        <v>10500</v>
      </c>
      <c r="BO32" s="34">
        <f t="shared" si="14"/>
        <v>10600</v>
      </c>
      <c r="BP32" s="34">
        <f t="shared" si="14"/>
        <v>10700</v>
      </c>
      <c r="BQ32" s="34">
        <f t="shared" si="14"/>
        <v>10800</v>
      </c>
      <c r="BR32" s="34">
        <f t="shared" si="14"/>
        <v>10900</v>
      </c>
      <c r="BS32" s="34">
        <f t="shared" si="14"/>
        <v>11000</v>
      </c>
      <c r="BT32" s="34">
        <f t="shared" si="14"/>
        <v>11100</v>
      </c>
      <c r="BU32" s="34">
        <f t="shared" si="14"/>
        <v>11100</v>
      </c>
      <c r="BV32" s="34">
        <f t="shared" si="14"/>
        <v>11200</v>
      </c>
      <c r="BW32" s="34">
        <f t="shared" si="14"/>
        <v>11300</v>
      </c>
      <c r="BX32" s="34">
        <f t="shared" si="14"/>
        <v>11400</v>
      </c>
      <c r="BY32" s="34">
        <f t="shared" si="14"/>
        <v>11500</v>
      </c>
      <c r="BZ32" s="64">
        <f t="shared" si="15"/>
        <v>0.77431001597073612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  <c r="BA33" s="34">
        <v>89661</v>
      </c>
      <c r="BB33" s="34">
        <v>89441.3</v>
      </c>
      <c r="BC33" s="34">
        <v>89221.6</v>
      </c>
      <c r="BD33" s="34">
        <v>89001.9</v>
      </c>
      <c r="BE33" s="34">
        <v>88782.2</v>
      </c>
      <c r="BF33" s="34">
        <v>88562.5</v>
      </c>
      <c r="BG33" s="34">
        <v>88342.8</v>
      </c>
      <c r="BH33" s="34">
        <v>88123.1</v>
      </c>
      <c r="BI33" s="34">
        <v>87903.4</v>
      </c>
      <c r="BJ33" s="34">
        <v>87683.7</v>
      </c>
      <c r="BK33" s="34">
        <v>87464</v>
      </c>
      <c r="BL33" s="34">
        <v>87244.3</v>
      </c>
      <c r="BM33" s="34">
        <f t="shared" si="13"/>
        <v>1061431.8</v>
      </c>
      <c r="BN33" s="34">
        <f t="shared" si="14"/>
        <v>89600</v>
      </c>
      <c r="BO33" s="34">
        <f t="shared" si="14"/>
        <v>89400</v>
      </c>
      <c r="BP33" s="34">
        <f t="shared" si="14"/>
        <v>89200</v>
      </c>
      <c r="BQ33" s="34">
        <f t="shared" si="14"/>
        <v>89000</v>
      </c>
      <c r="BR33" s="34">
        <f t="shared" si="14"/>
        <v>88800</v>
      </c>
      <c r="BS33" s="34">
        <f t="shared" si="14"/>
        <v>88600</v>
      </c>
      <c r="BT33" s="34">
        <f t="shared" si="14"/>
        <v>88300</v>
      </c>
      <c r="BU33" s="34">
        <f t="shared" si="14"/>
        <v>88100</v>
      </c>
      <c r="BV33" s="34">
        <f t="shared" si="14"/>
        <v>87900</v>
      </c>
      <c r="BW33" s="34">
        <f t="shared" si="14"/>
        <v>87700</v>
      </c>
      <c r="BX33" s="34">
        <f t="shared" si="14"/>
        <v>87500</v>
      </c>
      <c r="BY33" s="34">
        <f t="shared" si="14"/>
        <v>87300</v>
      </c>
      <c r="BZ33" s="64">
        <f t="shared" si="15"/>
        <v>0.93336765577414149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  <c r="BA34" s="34">
        <v>129237</v>
      </c>
      <c r="BB34" s="34">
        <v>129268</v>
      </c>
      <c r="BC34" s="34">
        <v>129299</v>
      </c>
      <c r="BD34" s="34">
        <v>129330</v>
      </c>
      <c r="BE34" s="34">
        <v>129361</v>
      </c>
      <c r="BF34" s="34">
        <v>129392</v>
      </c>
      <c r="BG34" s="34">
        <v>129423</v>
      </c>
      <c r="BH34" s="34">
        <v>129454</v>
      </c>
      <c r="BI34" s="34">
        <v>129485</v>
      </c>
      <c r="BJ34" s="34">
        <v>129516</v>
      </c>
      <c r="BK34" s="34">
        <v>129547</v>
      </c>
      <c r="BL34" s="34">
        <v>129578</v>
      </c>
      <c r="BM34" s="34">
        <f t="shared" si="13"/>
        <v>1552890</v>
      </c>
      <c r="BN34" s="34">
        <f t="shared" si="14"/>
        <v>129200</v>
      </c>
      <c r="BO34" s="34">
        <f t="shared" si="14"/>
        <v>129300</v>
      </c>
      <c r="BP34" s="34">
        <f t="shared" si="14"/>
        <v>129300</v>
      </c>
      <c r="BQ34" s="34">
        <f t="shared" si="14"/>
        <v>129300</v>
      </c>
      <c r="BR34" s="34">
        <f t="shared" si="14"/>
        <v>129400</v>
      </c>
      <c r="BS34" s="34">
        <f t="shared" si="14"/>
        <v>129400</v>
      </c>
      <c r="BT34" s="34">
        <f t="shared" si="14"/>
        <v>129400</v>
      </c>
      <c r="BU34" s="34">
        <f t="shared" si="14"/>
        <v>129500</v>
      </c>
      <c r="BV34" s="34">
        <f t="shared" si="14"/>
        <v>129500</v>
      </c>
      <c r="BW34" s="34">
        <f t="shared" si="14"/>
        <v>129500</v>
      </c>
      <c r="BX34" s="34">
        <f t="shared" si="14"/>
        <v>129500</v>
      </c>
      <c r="BY34" s="34">
        <f t="shared" si="14"/>
        <v>129600</v>
      </c>
      <c r="BZ34" s="64">
        <f t="shared" si="15"/>
        <v>0.33690345271735761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  <c r="BA35" s="39">
        <v>40261.5</v>
      </c>
      <c r="BB35" s="39">
        <v>40180.800000000003</v>
      </c>
      <c r="BC35" s="39">
        <v>40100.1</v>
      </c>
      <c r="BD35" s="39">
        <v>40019.4</v>
      </c>
      <c r="BE35" s="39">
        <v>39938.699999999997</v>
      </c>
      <c r="BF35" s="39">
        <v>39858</v>
      </c>
      <c r="BG35" s="39">
        <v>39777.300000000003</v>
      </c>
      <c r="BH35" s="39">
        <v>39696.6</v>
      </c>
      <c r="BI35" s="39">
        <v>39615.9</v>
      </c>
      <c r="BJ35" s="39">
        <v>39535.199999999997</v>
      </c>
      <c r="BK35" s="39">
        <v>39454.5</v>
      </c>
      <c r="BL35" s="39">
        <v>39373.800000000003</v>
      </c>
      <c r="BM35" s="39">
        <f t="shared" si="13"/>
        <v>477811.8</v>
      </c>
      <c r="BN35" s="39">
        <f t="shared" si="14"/>
        <v>40300</v>
      </c>
      <c r="BO35" s="39">
        <f t="shared" si="14"/>
        <v>40200</v>
      </c>
      <c r="BP35" s="39">
        <f t="shared" si="14"/>
        <v>40100</v>
      </c>
      <c r="BQ35" s="39">
        <f t="shared" si="14"/>
        <v>40000</v>
      </c>
      <c r="BR35" s="39">
        <f t="shared" si="14"/>
        <v>39900</v>
      </c>
      <c r="BS35" s="39">
        <f t="shared" si="14"/>
        <v>39900</v>
      </c>
      <c r="BT35" s="39">
        <f t="shared" si="14"/>
        <v>39800</v>
      </c>
      <c r="BU35" s="39">
        <f t="shared" si="14"/>
        <v>39700</v>
      </c>
      <c r="BV35" s="39">
        <f t="shared" si="14"/>
        <v>39600</v>
      </c>
      <c r="BW35" s="39">
        <f t="shared" si="14"/>
        <v>39500</v>
      </c>
      <c r="BX35" s="39">
        <f t="shared" si="14"/>
        <v>39500</v>
      </c>
      <c r="BY35" s="39">
        <f t="shared" si="14"/>
        <v>39400</v>
      </c>
      <c r="BZ35" s="64">
        <f t="shared" si="15"/>
        <v>0.77768573061712609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BL36" si="22">SUBTOTAL(9,E32:E35)</f>
        <v>279300</v>
      </c>
      <c r="F36" s="43">
        <f t="shared" si="22"/>
        <v>277508</v>
      </c>
      <c r="G36" s="43">
        <f t="shared" si="22"/>
        <v>275729</v>
      </c>
      <c r="H36" s="43">
        <f t="shared" si="22"/>
        <v>274807</v>
      </c>
      <c r="I36" s="43">
        <f t="shared" si="22"/>
        <v>275894</v>
      </c>
      <c r="J36" s="43">
        <f t="shared" si="22"/>
        <v>278249</v>
      </c>
      <c r="K36" s="43">
        <f t="shared" si="22"/>
        <v>277975</v>
      </c>
      <c r="L36" s="43">
        <f t="shared" si="22"/>
        <v>280522</v>
      </c>
      <c r="M36" s="43">
        <f t="shared" si="22"/>
        <v>278483</v>
      </c>
      <c r="N36" s="43">
        <f t="shared" si="22"/>
        <v>278312</v>
      </c>
      <c r="O36" s="43">
        <f t="shared" si="22"/>
        <v>277876</v>
      </c>
      <c r="P36" s="43">
        <f t="shared" si="22"/>
        <v>277626</v>
      </c>
      <c r="Q36" s="43">
        <f t="shared" si="22"/>
        <v>277908</v>
      </c>
      <c r="R36" s="43">
        <f t="shared" si="22"/>
        <v>278117</v>
      </c>
      <c r="S36" s="43">
        <f t="shared" si="22"/>
        <v>277080</v>
      </c>
      <c r="T36" s="43">
        <f t="shared" si="22"/>
        <v>274731</v>
      </c>
      <c r="U36" s="43">
        <f t="shared" si="22"/>
        <v>277334</v>
      </c>
      <c r="V36" s="43">
        <f t="shared" si="22"/>
        <v>275761</v>
      </c>
      <c r="W36" s="43">
        <f t="shared" si="22"/>
        <v>272647</v>
      </c>
      <c r="X36" s="43">
        <f t="shared" si="22"/>
        <v>273275</v>
      </c>
      <c r="Y36" s="43">
        <f t="shared" si="22"/>
        <v>273592</v>
      </c>
      <c r="Z36" s="43">
        <f t="shared" si="22"/>
        <v>272916</v>
      </c>
      <c r="AA36" s="43">
        <f t="shared" si="22"/>
        <v>273559</v>
      </c>
      <c r="AB36" s="43">
        <f t="shared" si="22"/>
        <v>274697</v>
      </c>
      <c r="AC36" s="43">
        <f t="shared" si="22"/>
        <v>274220</v>
      </c>
      <c r="AD36" s="43">
        <f t="shared" si="22"/>
        <v>276178</v>
      </c>
      <c r="AE36" s="43">
        <f t="shared" si="22"/>
        <v>276334</v>
      </c>
      <c r="AF36" s="43">
        <f t="shared" si="22"/>
        <v>273156</v>
      </c>
      <c r="AG36" s="43">
        <f t="shared" si="22"/>
        <v>272470</v>
      </c>
      <c r="AH36" s="43">
        <f t="shared" si="22"/>
        <v>270186</v>
      </c>
      <c r="AI36" s="43">
        <f t="shared" si="22"/>
        <v>271367</v>
      </c>
      <c r="AJ36" s="43">
        <f t="shared" si="22"/>
        <v>270880</v>
      </c>
      <c r="AK36" s="43">
        <f t="shared" si="22"/>
        <v>274050</v>
      </c>
      <c r="AL36" s="43">
        <f t="shared" si="22"/>
        <v>273844</v>
      </c>
      <c r="AM36" s="43">
        <f t="shared" si="22"/>
        <v>273862</v>
      </c>
      <c r="AN36" s="43">
        <f t="shared" si="22"/>
        <v>272108</v>
      </c>
      <c r="AO36" s="43">
        <f t="shared" si="22"/>
        <v>271922</v>
      </c>
      <c r="AP36" s="43">
        <f t="shared" si="22"/>
        <v>271738</v>
      </c>
      <c r="AQ36" s="43">
        <f t="shared" si="22"/>
        <v>271552</v>
      </c>
      <c r="AR36" s="43">
        <f t="shared" si="22"/>
        <v>271367</v>
      </c>
      <c r="AS36" s="43">
        <f t="shared" si="22"/>
        <v>271182</v>
      </c>
      <c r="AT36" s="43">
        <f t="shared" si="22"/>
        <v>270995</v>
      </c>
      <c r="AU36" s="43">
        <f t="shared" si="22"/>
        <v>270812</v>
      </c>
      <c r="AV36" s="43">
        <f t="shared" si="22"/>
        <v>270626</v>
      </c>
      <c r="AW36" s="43">
        <f t="shared" si="22"/>
        <v>270440</v>
      </c>
      <c r="AX36" s="43">
        <f t="shared" si="22"/>
        <v>270255</v>
      </c>
      <c r="AY36" s="43">
        <f t="shared" si="22"/>
        <v>270070</v>
      </c>
      <c r="AZ36" s="43">
        <f t="shared" si="22"/>
        <v>269885</v>
      </c>
      <c r="BA36" s="43">
        <f t="shared" si="22"/>
        <v>269700</v>
      </c>
      <c r="BB36" s="43">
        <f t="shared" si="22"/>
        <v>269515</v>
      </c>
      <c r="BC36" s="43">
        <f t="shared" si="22"/>
        <v>269330</v>
      </c>
      <c r="BD36" s="43">
        <f t="shared" si="22"/>
        <v>269145</v>
      </c>
      <c r="BE36" s="43">
        <f t="shared" si="22"/>
        <v>268960</v>
      </c>
      <c r="BF36" s="43">
        <f t="shared" si="22"/>
        <v>268775</v>
      </c>
      <c r="BG36" s="43">
        <f t="shared" si="22"/>
        <v>268590</v>
      </c>
      <c r="BH36" s="43">
        <f t="shared" si="22"/>
        <v>268405</v>
      </c>
      <c r="BI36" s="43">
        <f t="shared" si="22"/>
        <v>268220</v>
      </c>
      <c r="BJ36" s="43">
        <f t="shared" si="22"/>
        <v>268035</v>
      </c>
      <c r="BK36" s="43">
        <f t="shared" si="22"/>
        <v>267850</v>
      </c>
      <c r="BL36" s="43">
        <f t="shared" si="22"/>
        <v>267665</v>
      </c>
      <c r="BM36" s="56">
        <f t="shared" si="13"/>
        <v>3224190</v>
      </c>
      <c r="BN36" s="43">
        <f t="shared" si="14"/>
        <v>269700</v>
      </c>
      <c r="BO36" s="43">
        <f t="shared" si="14"/>
        <v>269500</v>
      </c>
      <c r="BP36" s="43">
        <f t="shared" si="14"/>
        <v>269300</v>
      </c>
      <c r="BQ36" s="43">
        <f t="shared" si="14"/>
        <v>269100</v>
      </c>
      <c r="BR36" s="43">
        <f t="shared" si="14"/>
        <v>269000</v>
      </c>
      <c r="BS36" s="43">
        <f t="shared" si="14"/>
        <v>268800</v>
      </c>
      <c r="BT36" s="43">
        <f t="shared" si="14"/>
        <v>268600</v>
      </c>
      <c r="BU36" s="43">
        <f t="shared" si="14"/>
        <v>268400</v>
      </c>
      <c r="BV36" s="43">
        <f t="shared" si="14"/>
        <v>268200</v>
      </c>
      <c r="BW36" s="43">
        <f t="shared" si="14"/>
        <v>268000</v>
      </c>
      <c r="BX36" s="43">
        <f t="shared" si="14"/>
        <v>267900</v>
      </c>
      <c r="BY36" s="43">
        <f t="shared" si="14"/>
        <v>267700</v>
      </c>
      <c r="BZ36" s="64">
        <f t="shared" si="15"/>
        <v>0.92688128977007878</v>
      </c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  <c r="BA37" s="34">
        <v>19397.5</v>
      </c>
      <c r="BB37" s="34">
        <v>19699.900000000001</v>
      </c>
      <c r="BC37" s="34">
        <v>20002.3</v>
      </c>
      <c r="BD37" s="34">
        <v>20304.7</v>
      </c>
      <c r="BE37" s="34">
        <v>20607.099999999999</v>
      </c>
      <c r="BF37" s="34">
        <v>20909.5</v>
      </c>
      <c r="BG37" s="34">
        <v>21211.9</v>
      </c>
      <c r="BH37" s="34">
        <v>21514.3</v>
      </c>
      <c r="BI37" s="34">
        <v>21816.7</v>
      </c>
      <c r="BJ37" s="34">
        <v>22119.1</v>
      </c>
      <c r="BK37" s="34">
        <v>22421.5</v>
      </c>
      <c r="BL37" s="34">
        <v>22723.9</v>
      </c>
      <c r="BM37" s="34">
        <f t="shared" si="13"/>
        <v>252728.4</v>
      </c>
      <c r="BN37" s="34">
        <f t="shared" si="14"/>
        <v>19100</v>
      </c>
      <c r="BO37" s="34">
        <f t="shared" si="14"/>
        <v>19400</v>
      </c>
      <c r="BP37" s="34">
        <f t="shared" si="14"/>
        <v>19800</v>
      </c>
      <c r="BQ37" s="34">
        <f t="shared" si="14"/>
        <v>20100</v>
      </c>
      <c r="BR37" s="34">
        <f t="shared" si="14"/>
        <v>20500</v>
      </c>
      <c r="BS37" s="34">
        <f t="shared" si="14"/>
        <v>20900</v>
      </c>
      <c r="BT37" s="34">
        <f t="shared" si="14"/>
        <v>21200</v>
      </c>
      <c r="BU37" s="34">
        <f t="shared" si="14"/>
        <v>21600</v>
      </c>
      <c r="BV37" s="34">
        <f t="shared" si="14"/>
        <v>22000</v>
      </c>
      <c r="BW37" s="34">
        <f t="shared" si="14"/>
        <v>22300</v>
      </c>
      <c r="BX37" s="34">
        <f t="shared" si="14"/>
        <v>22700</v>
      </c>
      <c r="BY37" s="34">
        <f t="shared" si="14"/>
        <v>23100</v>
      </c>
      <c r="BZ37" s="64">
        <f t="shared" si="15"/>
        <v>0.99032836138734426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  <c r="BA38" s="34">
        <v>93774.5</v>
      </c>
      <c r="BB38" s="34">
        <v>93653.1</v>
      </c>
      <c r="BC38" s="34">
        <v>93531.7</v>
      </c>
      <c r="BD38" s="34">
        <v>93410.3</v>
      </c>
      <c r="BE38" s="34">
        <v>93288.9</v>
      </c>
      <c r="BF38" s="34">
        <v>93167.5</v>
      </c>
      <c r="BG38" s="34">
        <v>93046.1</v>
      </c>
      <c r="BH38" s="34">
        <v>92924.7</v>
      </c>
      <c r="BI38" s="34">
        <v>92803.3</v>
      </c>
      <c r="BJ38" s="34">
        <v>92681.9</v>
      </c>
      <c r="BK38" s="34">
        <v>92560.5</v>
      </c>
      <c r="BL38" s="34">
        <v>92439.1</v>
      </c>
      <c r="BM38" s="34">
        <f t="shared" si="13"/>
        <v>1117281.6000000001</v>
      </c>
      <c r="BN38" s="34">
        <f t="shared" ref="BN38:BY59" si="23">ROUND($BM38/SUM($AO38:$AZ38)*AO38,-2)</f>
        <v>93800</v>
      </c>
      <c r="BO38" s="34">
        <f t="shared" si="23"/>
        <v>93600</v>
      </c>
      <c r="BP38" s="34">
        <f t="shared" si="23"/>
        <v>93500</v>
      </c>
      <c r="BQ38" s="34">
        <f t="shared" si="23"/>
        <v>93400</v>
      </c>
      <c r="BR38" s="34">
        <f t="shared" si="23"/>
        <v>93300</v>
      </c>
      <c r="BS38" s="34">
        <f t="shared" si="23"/>
        <v>93200</v>
      </c>
      <c r="BT38" s="34">
        <f t="shared" si="23"/>
        <v>93000</v>
      </c>
      <c r="BU38" s="34">
        <f t="shared" si="23"/>
        <v>92900</v>
      </c>
      <c r="BV38" s="34">
        <f t="shared" si="23"/>
        <v>92800</v>
      </c>
      <c r="BW38" s="34">
        <f t="shared" si="23"/>
        <v>92700</v>
      </c>
      <c r="BX38" s="34">
        <f t="shared" si="23"/>
        <v>92600</v>
      </c>
      <c r="BY38" s="34">
        <f t="shared" si="23"/>
        <v>92400</v>
      </c>
      <c r="BZ38" s="64">
        <f t="shared" si="15"/>
        <v>0.94843090160169297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  <c r="BA39" s="34">
        <v>133113.5</v>
      </c>
      <c r="BB39" s="34">
        <v>133251.79999999999</v>
      </c>
      <c r="BC39" s="34">
        <v>133390.1</v>
      </c>
      <c r="BD39" s="34">
        <v>133528.4</v>
      </c>
      <c r="BE39" s="34">
        <v>133666.70000000001</v>
      </c>
      <c r="BF39" s="34">
        <v>133805</v>
      </c>
      <c r="BG39" s="34">
        <v>133943.29999999999</v>
      </c>
      <c r="BH39" s="34">
        <v>134081.60000000001</v>
      </c>
      <c r="BI39" s="34">
        <v>134219.9</v>
      </c>
      <c r="BJ39" s="34">
        <v>134358.20000000001</v>
      </c>
      <c r="BK39" s="34">
        <v>134496.5</v>
      </c>
      <c r="BL39" s="34">
        <v>134634.79999999999</v>
      </c>
      <c r="BM39" s="34">
        <f t="shared" si="13"/>
        <v>1606489.8</v>
      </c>
      <c r="BN39" s="34">
        <f t="shared" si="23"/>
        <v>133100</v>
      </c>
      <c r="BO39" s="34">
        <f t="shared" si="23"/>
        <v>133200</v>
      </c>
      <c r="BP39" s="34">
        <f t="shared" si="23"/>
        <v>133400</v>
      </c>
      <c r="BQ39" s="34">
        <f t="shared" si="23"/>
        <v>133500</v>
      </c>
      <c r="BR39" s="34">
        <f t="shared" si="23"/>
        <v>133700</v>
      </c>
      <c r="BS39" s="34">
        <f t="shared" si="23"/>
        <v>133800</v>
      </c>
      <c r="BT39" s="34">
        <f t="shared" si="23"/>
        <v>133900</v>
      </c>
      <c r="BU39" s="34">
        <f t="shared" si="23"/>
        <v>134100</v>
      </c>
      <c r="BV39" s="34">
        <f t="shared" si="23"/>
        <v>134200</v>
      </c>
      <c r="BW39" s="34">
        <f t="shared" si="23"/>
        <v>134400</v>
      </c>
      <c r="BX39" s="34">
        <f t="shared" si="23"/>
        <v>134500</v>
      </c>
      <c r="BY39" s="34">
        <f t="shared" si="23"/>
        <v>134600</v>
      </c>
      <c r="BZ39" s="64">
        <f t="shared" si="15"/>
        <v>0.90990907514266095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  <c r="BA40" s="39">
        <v>42293.5</v>
      </c>
      <c r="BB40" s="39">
        <v>42136.9</v>
      </c>
      <c r="BC40" s="39">
        <v>41980.3</v>
      </c>
      <c r="BD40" s="39">
        <v>41823.699999999997</v>
      </c>
      <c r="BE40" s="39">
        <v>41667.1</v>
      </c>
      <c r="BF40" s="39">
        <v>41510.5</v>
      </c>
      <c r="BG40" s="39">
        <v>41353.9</v>
      </c>
      <c r="BH40" s="39">
        <v>41197.300000000003</v>
      </c>
      <c r="BI40" s="39">
        <v>41040.699999999997</v>
      </c>
      <c r="BJ40" s="39">
        <v>40884.1</v>
      </c>
      <c r="BK40" s="39">
        <v>40727.5</v>
      </c>
      <c r="BL40" s="39">
        <v>40570.9</v>
      </c>
      <c r="BM40" s="39">
        <f t="shared" si="13"/>
        <v>497186.4</v>
      </c>
      <c r="BN40" s="39">
        <f t="shared" si="23"/>
        <v>42300</v>
      </c>
      <c r="BO40" s="39">
        <f t="shared" si="23"/>
        <v>42100</v>
      </c>
      <c r="BP40" s="39">
        <f t="shared" si="23"/>
        <v>42000</v>
      </c>
      <c r="BQ40" s="39">
        <f t="shared" si="23"/>
        <v>41800</v>
      </c>
      <c r="BR40" s="39">
        <f t="shared" si="23"/>
        <v>41700</v>
      </c>
      <c r="BS40" s="39">
        <f t="shared" si="23"/>
        <v>41500</v>
      </c>
      <c r="BT40" s="39">
        <f t="shared" si="23"/>
        <v>41400</v>
      </c>
      <c r="BU40" s="39">
        <f t="shared" si="23"/>
        <v>41200</v>
      </c>
      <c r="BV40" s="39">
        <f t="shared" si="23"/>
        <v>41100</v>
      </c>
      <c r="BW40" s="39">
        <f t="shared" si="23"/>
        <v>40900</v>
      </c>
      <c r="BX40" s="39">
        <f t="shared" si="23"/>
        <v>40800</v>
      </c>
      <c r="BY40" s="39">
        <f t="shared" si="23"/>
        <v>40600</v>
      </c>
      <c r="BZ40" s="64">
        <f t="shared" si="15"/>
        <v>0.95197273563904972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BL41" si="24">SUBTOTAL(9,E37:E40)</f>
        <v>282103</v>
      </c>
      <c r="F41" s="43">
        <f t="shared" si="24"/>
        <v>283034</v>
      </c>
      <c r="G41" s="43">
        <f t="shared" si="24"/>
        <v>282565</v>
      </c>
      <c r="H41" s="43">
        <f t="shared" si="24"/>
        <v>281119</v>
      </c>
      <c r="I41" s="43">
        <f t="shared" si="24"/>
        <v>280187</v>
      </c>
      <c r="J41" s="43">
        <f t="shared" si="24"/>
        <v>280304</v>
      </c>
      <c r="K41" s="43">
        <f t="shared" si="24"/>
        <v>281187</v>
      </c>
      <c r="L41" s="43">
        <f t="shared" si="24"/>
        <v>281094</v>
      </c>
      <c r="M41" s="43">
        <f t="shared" si="24"/>
        <v>284197</v>
      </c>
      <c r="N41" s="43">
        <f t="shared" si="24"/>
        <v>284584</v>
      </c>
      <c r="O41" s="43">
        <f t="shared" si="24"/>
        <v>283091</v>
      </c>
      <c r="P41" s="43">
        <f t="shared" si="24"/>
        <v>282475</v>
      </c>
      <c r="Q41" s="43">
        <f t="shared" si="24"/>
        <v>280534</v>
      </c>
      <c r="R41" s="43">
        <f t="shared" si="24"/>
        <v>282389</v>
      </c>
      <c r="S41" s="43">
        <f t="shared" si="24"/>
        <v>279579</v>
      </c>
      <c r="T41" s="43">
        <f t="shared" si="24"/>
        <v>282005</v>
      </c>
      <c r="U41" s="43">
        <f t="shared" si="24"/>
        <v>282138</v>
      </c>
      <c r="V41" s="43">
        <f t="shared" si="24"/>
        <v>285244</v>
      </c>
      <c r="W41" s="43">
        <f t="shared" si="24"/>
        <v>286601</v>
      </c>
      <c r="X41" s="43">
        <f t="shared" si="24"/>
        <v>286528</v>
      </c>
      <c r="Y41" s="43">
        <f t="shared" si="24"/>
        <v>285030</v>
      </c>
      <c r="Z41" s="43">
        <f t="shared" si="24"/>
        <v>283934</v>
      </c>
      <c r="AA41" s="43">
        <f t="shared" si="24"/>
        <v>285045</v>
      </c>
      <c r="AB41" s="43">
        <f t="shared" si="24"/>
        <v>283708</v>
      </c>
      <c r="AC41" s="43">
        <f t="shared" si="24"/>
        <v>281685</v>
      </c>
      <c r="AD41" s="43">
        <f t="shared" si="24"/>
        <v>280661</v>
      </c>
      <c r="AE41" s="43">
        <f t="shared" si="24"/>
        <v>279437</v>
      </c>
      <c r="AF41" s="43">
        <f t="shared" si="24"/>
        <v>282229</v>
      </c>
      <c r="AG41" s="43">
        <f t="shared" si="24"/>
        <v>282499</v>
      </c>
      <c r="AH41" s="43">
        <f t="shared" si="24"/>
        <v>285964</v>
      </c>
      <c r="AI41" s="43">
        <f t="shared" si="24"/>
        <v>287604</v>
      </c>
      <c r="AJ41" s="43">
        <f t="shared" si="24"/>
        <v>289443</v>
      </c>
      <c r="AK41" s="43">
        <f t="shared" si="24"/>
        <v>290332</v>
      </c>
      <c r="AL41" s="43">
        <f t="shared" si="24"/>
        <v>288614</v>
      </c>
      <c r="AM41" s="43">
        <f t="shared" si="24"/>
        <v>287086</v>
      </c>
      <c r="AN41" s="43">
        <f t="shared" si="24"/>
        <v>286469</v>
      </c>
      <c r="AO41" s="43">
        <f t="shared" si="24"/>
        <v>286631</v>
      </c>
      <c r="AP41" s="43">
        <f t="shared" si="24"/>
        <v>286794</v>
      </c>
      <c r="AQ41" s="43">
        <f t="shared" si="24"/>
        <v>286956</v>
      </c>
      <c r="AR41" s="43">
        <f t="shared" si="24"/>
        <v>287117</v>
      </c>
      <c r="AS41" s="43">
        <f t="shared" si="24"/>
        <v>287280</v>
      </c>
      <c r="AT41" s="43">
        <f t="shared" si="24"/>
        <v>287442</v>
      </c>
      <c r="AU41" s="43">
        <f t="shared" si="24"/>
        <v>287604</v>
      </c>
      <c r="AV41" s="43">
        <f t="shared" si="24"/>
        <v>287767</v>
      </c>
      <c r="AW41" s="43">
        <f t="shared" si="24"/>
        <v>287928</v>
      </c>
      <c r="AX41" s="43">
        <f t="shared" si="24"/>
        <v>288091</v>
      </c>
      <c r="AY41" s="43">
        <f t="shared" si="24"/>
        <v>288254</v>
      </c>
      <c r="AZ41" s="43">
        <f t="shared" si="24"/>
        <v>288416</v>
      </c>
      <c r="BA41" s="43">
        <f t="shared" si="24"/>
        <v>288579</v>
      </c>
      <c r="BB41" s="43">
        <f t="shared" si="24"/>
        <v>288741.7</v>
      </c>
      <c r="BC41" s="43">
        <f t="shared" si="24"/>
        <v>288904.40000000002</v>
      </c>
      <c r="BD41" s="43">
        <f t="shared" si="24"/>
        <v>289067.09999999998</v>
      </c>
      <c r="BE41" s="43">
        <f t="shared" si="24"/>
        <v>289229.8</v>
      </c>
      <c r="BF41" s="43">
        <f t="shared" si="24"/>
        <v>289392.5</v>
      </c>
      <c r="BG41" s="43">
        <f t="shared" si="24"/>
        <v>289555.20000000001</v>
      </c>
      <c r="BH41" s="43">
        <f t="shared" si="24"/>
        <v>289717.90000000002</v>
      </c>
      <c r="BI41" s="43">
        <f t="shared" si="24"/>
        <v>289880.59999999998</v>
      </c>
      <c r="BJ41" s="43">
        <f t="shared" si="24"/>
        <v>290043.3</v>
      </c>
      <c r="BK41" s="43">
        <f t="shared" si="24"/>
        <v>290206</v>
      </c>
      <c r="BL41" s="43">
        <f t="shared" si="24"/>
        <v>290368.7</v>
      </c>
      <c r="BM41" s="56">
        <f t="shared" si="13"/>
        <v>3473686.2</v>
      </c>
      <c r="BN41" s="43">
        <f t="shared" si="23"/>
        <v>288600</v>
      </c>
      <c r="BO41" s="43">
        <f t="shared" si="23"/>
        <v>288700</v>
      </c>
      <c r="BP41" s="43">
        <f t="shared" si="23"/>
        <v>288900</v>
      </c>
      <c r="BQ41" s="43">
        <f t="shared" si="23"/>
        <v>289100</v>
      </c>
      <c r="BR41" s="43">
        <f t="shared" si="23"/>
        <v>289200</v>
      </c>
      <c r="BS41" s="43">
        <f t="shared" si="23"/>
        <v>289400</v>
      </c>
      <c r="BT41" s="43">
        <f t="shared" si="23"/>
        <v>289600</v>
      </c>
      <c r="BU41" s="43">
        <f t="shared" si="23"/>
        <v>289700</v>
      </c>
      <c r="BV41" s="43">
        <f t="shared" si="23"/>
        <v>289900</v>
      </c>
      <c r="BW41" s="43">
        <f t="shared" si="23"/>
        <v>290000</v>
      </c>
      <c r="BX41" s="43">
        <f t="shared" si="23"/>
        <v>290200</v>
      </c>
      <c r="BY41" s="43">
        <f t="shared" si="23"/>
        <v>290400</v>
      </c>
      <c r="BZ41" s="64">
        <f t="shared" si="15"/>
        <v>0.85099743434721986</v>
      </c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  <c r="BA42" s="34">
        <v>-3802</v>
      </c>
      <c r="BB42" s="34">
        <v>-3868</v>
      </c>
      <c r="BC42" s="34">
        <v>-3934</v>
      </c>
      <c r="BD42" s="34">
        <v>-4000</v>
      </c>
      <c r="BE42" s="34">
        <v>-4066</v>
      </c>
      <c r="BF42" s="34">
        <v>-4132</v>
      </c>
      <c r="BG42" s="34">
        <v>-4198</v>
      </c>
      <c r="BH42" s="34">
        <v>-4264</v>
      </c>
      <c r="BI42" s="34">
        <v>-4330</v>
      </c>
      <c r="BJ42" s="34">
        <v>-4396</v>
      </c>
      <c r="BK42" s="34">
        <v>-4462</v>
      </c>
      <c r="BL42" s="34">
        <v>-4528</v>
      </c>
      <c r="BM42" s="34">
        <f t="shared" si="13"/>
        <v>-49980</v>
      </c>
      <c r="BN42" s="34">
        <f t="shared" si="23"/>
        <v>-3700</v>
      </c>
      <c r="BO42" s="34">
        <f t="shared" si="23"/>
        <v>-3800</v>
      </c>
      <c r="BP42" s="34">
        <f t="shared" si="23"/>
        <v>-3900</v>
      </c>
      <c r="BQ42" s="34">
        <f t="shared" si="23"/>
        <v>-4000</v>
      </c>
      <c r="BR42" s="34">
        <f t="shared" si="23"/>
        <v>-4000</v>
      </c>
      <c r="BS42" s="34">
        <f t="shared" si="23"/>
        <v>-4100</v>
      </c>
      <c r="BT42" s="34">
        <f t="shared" si="23"/>
        <v>-4200</v>
      </c>
      <c r="BU42" s="34">
        <f t="shared" si="23"/>
        <v>-4300</v>
      </c>
      <c r="BV42" s="34">
        <f t="shared" si="23"/>
        <v>-4400</v>
      </c>
      <c r="BW42" s="34">
        <f t="shared" si="23"/>
        <v>-4500</v>
      </c>
      <c r="BX42" s="34">
        <f t="shared" si="23"/>
        <v>-4500</v>
      </c>
      <c r="BY42" s="34">
        <f t="shared" si="23"/>
        <v>-4600</v>
      </c>
      <c r="BZ42" s="64">
        <f t="shared" si="15"/>
        <v>0.9026869082781025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  <c r="BA43" s="34">
        <v>109</v>
      </c>
      <c r="BB43" s="34">
        <v>62.7</v>
      </c>
      <c r="BC43" s="34">
        <v>16.399999999999999</v>
      </c>
      <c r="BD43" s="34">
        <v>-29.9</v>
      </c>
      <c r="BE43" s="34">
        <v>-76.2</v>
      </c>
      <c r="BF43" s="34">
        <v>-122.5</v>
      </c>
      <c r="BG43" s="34">
        <v>-168.8</v>
      </c>
      <c r="BH43" s="34">
        <v>-215.1</v>
      </c>
      <c r="BI43" s="34">
        <v>-261.39999999999998</v>
      </c>
      <c r="BJ43" s="34">
        <v>-307.7</v>
      </c>
      <c r="BK43" s="34">
        <v>-354</v>
      </c>
      <c r="BL43" s="34">
        <v>-400.3</v>
      </c>
      <c r="BM43" s="34">
        <f t="shared" si="13"/>
        <v>-1747.8</v>
      </c>
      <c r="BN43" s="34">
        <f t="shared" si="23"/>
        <v>-200</v>
      </c>
      <c r="BO43" s="34">
        <f t="shared" si="23"/>
        <v>-200</v>
      </c>
      <c r="BP43" s="34">
        <f t="shared" si="23"/>
        <v>-200</v>
      </c>
      <c r="BQ43" s="34">
        <f t="shared" si="23"/>
        <v>-200</v>
      </c>
      <c r="BR43" s="34">
        <f t="shared" si="23"/>
        <v>-200</v>
      </c>
      <c r="BS43" s="34">
        <f t="shared" si="23"/>
        <v>-200</v>
      </c>
      <c r="BT43" s="34">
        <f t="shared" si="23"/>
        <v>-100</v>
      </c>
      <c r="BU43" s="34">
        <f t="shared" si="23"/>
        <v>-100</v>
      </c>
      <c r="BV43" s="34">
        <f t="shared" si="23"/>
        <v>-100</v>
      </c>
      <c r="BW43" s="34">
        <f t="shared" si="23"/>
        <v>-100</v>
      </c>
      <c r="BX43" s="34">
        <f t="shared" si="23"/>
        <v>-100</v>
      </c>
      <c r="BY43" s="34">
        <f t="shared" si="23"/>
        <v>-100</v>
      </c>
      <c r="BZ43" s="64">
        <f t="shared" si="15"/>
        <v>0.57454756565126197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  <c r="BA44" s="34">
        <v>3618</v>
      </c>
      <c r="BB44" s="34">
        <v>3718</v>
      </c>
      <c r="BC44" s="34">
        <v>3818</v>
      </c>
      <c r="BD44" s="34">
        <v>3918</v>
      </c>
      <c r="BE44" s="34">
        <v>4018</v>
      </c>
      <c r="BF44" s="34">
        <v>4118</v>
      </c>
      <c r="BG44" s="34">
        <v>4218</v>
      </c>
      <c r="BH44" s="34">
        <v>4318</v>
      </c>
      <c r="BI44" s="34">
        <v>4418</v>
      </c>
      <c r="BJ44" s="34">
        <v>4518</v>
      </c>
      <c r="BK44" s="34">
        <v>4618</v>
      </c>
      <c r="BL44" s="34">
        <v>4718</v>
      </c>
      <c r="BM44" s="34">
        <f t="shared" si="13"/>
        <v>50016</v>
      </c>
      <c r="BN44" s="34">
        <f t="shared" si="23"/>
        <v>3400</v>
      </c>
      <c r="BO44" s="34">
        <f t="shared" si="23"/>
        <v>3500</v>
      </c>
      <c r="BP44" s="34">
        <f t="shared" si="23"/>
        <v>3700</v>
      </c>
      <c r="BQ44" s="34">
        <f t="shared" si="23"/>
        <v>3800</v>
      </c>
      <c r="BR44" s="34">
        <f t="shared" si="23"/>
        <v>4000</v>
      </c>
      <c r="BS44" s="34">
        <f t="shared" si="23"/>
        <v>4100</v>
      </c>
      <c r="BT44" s="34">
        <f t="shared" si="23"/>
        <v>4200</v>
      </c>
      <c r="BU44" s="34">
        <f t="shared" si="23"/>
        <v>4400</v>
      </c>
      <c r="BV44" s="34">
        <f t="shared" si="23"/>
        <v>4500</v>
      </c>
      <c r="BW44" s="34">
        <f t="shared" si="23"/>
        <v>4700</v>
      </c>
      <c r="BX44" s="34">
        <f t="shared" si="23"/>
        <v>4800</v>
      </c>
      <c r="BY44" s="34">
        <f t="shared" si="23"/>
        <v>4900</v>
      </c>
      <c r="BZ44" s="64">
        <f t="shared" si="15"/>
        <v>0.94001324278996623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  <c r="BA45" s="34">
        <v>5455</v>
      </c>
      <c r="BB45" s="34">
        <v>5632</v>
      </c>
      <c r="BC45" s="34">
        <v>5809</v>
      </c>
      <c r="BD45" s="34">
        <v>5986</v>
      </c>
      <c r="BE45" s="34">
        <v>6163</v>
      </c>
      <c r="BF45" s="34">
        <v>6340</v>
      </c>
      <c r="BG45" s="34">
        <v>6517</v>
      </c>
      <c r="BH45" s="34">
        <v>6694</v>
      </c>
      <c r="BI45" s="34">
        <v>6871</v>
      </c>
      <c r="BJ45" s="34">
        <v>7048</v>
      </c>
      <c r="BK45" s="34">
        <v>7225</v>
      </c>
      <c r="BL45" s="34">
        <v>7402</v>
      </c>
      <c r="BM45" s="34">
        <f t="shared" si="13"/>
        <v>77142</v>
      </c>
      <c r="BN45" s="34">
        <f t="shared" si="23"/>
        <v>5000</v>
      </c>
      <c r="BO45" s="34">
        <f t="shared" si="23"/>
        <v>5200</v>
      </c>
      <c r="BP45" s="34">
        <f t="shared" si="23"/>
        <v>5500</v>
      </c>
      <c r="BQ45" s="34">
        <f t="shared" si="23"/>
        <v>5800</v>
      </c>
      <c r="BR45" s="34">
        <f t="shared" si="23"/>
        <v>6000</v>
      </c>
      <c r="BS45" s="34">
        <f t="shared" si="23"/>
        <v>6300</v>
      </c>
      <c r="BT45" s="34">
        <f t="shared" si="23"/>
        <v>6600</v>
      </c>
      <c r="BU45" s="34">
        <f t="shared" si="23"/>
        <v>6800</v>
      </c>
      <c r="BV45" s="34">
        <f t="shared" si="23"/>
        <v>7100</v>
      </c>
      <c r="BW45" s="34">
        <f t="shared" si="23"/>
        <v>7400</v>
      </c>
      <c r="BX45" s="34">
        <f t="shared" si="23"/>
        <v>7600</v>
      </c>
      <c r="BY45" s="34">
        <f t="shared" si="23"/>
        <v>7900</v>
      </c>
      <c r="BZ45" s="64">
        <f t="shared" si="15"/>
        <v>0.88544147422256347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  <c r="BA46" s="34">
        <v>13812.5</v>
      </c>
      <c r="BB46" s="34">
        <v>14082.1</v>
      </c>
      <c r="BC46" s="34">
        <v>14351.7</v>
      </c>
      <c r="BD46" s="34">
        <v>14621.3</v>
      </c>
      <c r="BE46" s="34">
        <v>14890.9</v>
      </c>
      <c r="BF46" s="34">
        <v>15160.5</v>
      </c>
      <c r="BG46" s="34">
        <v>15430.1</v>
      </c>
      <c r="BH46" s="34">
        <v>15699.7</v>
      </c>
      <c r="BI46" s="34">
        <v>15969.3</v>
      </c>
      <c r="BJ46" s="34">
        <v>16238.9</v>
      </c>
      <c r="BK46" s="34">
        <v>16508.5</v>
      </c>
      <c r="BL46" s="34">
        <v>16778.099999999999</v>
      </c>
      <c r="BM46" s="34">
        <f t="shared" si="13"/>
        <v>183543.6</v>
      </c>
      <c r="BN46" s="34">
        <f t="shared" si="23"/>
        <v>13400</v>
      </c>
      <c r="BO46" s="34">
        <f t="shared" si="23"/>
        <v>13800</v>
      </c>
      <c r="BP46" s="34">
        <f t="shared" si="23"/>
        <v>14100</v>
      </c>
      <c r="BQ46" s="34">
        <f t="shared" si="23"/>
        <v>14400</v>
      </c>
      <c r="BR46" s="34">
        <f t="shared" si="23"/>
        <v>14800</v>
      </c>
      <c r="BS46" s="34">
        <f t="shared" si="23"/>
        <v>15100</v>
      </c>
      <c r="BT46" s="34">
        <f t="shared" si="23"/>
        <v>15500</v>
      </c>
      <c r="BU46" s="34">
        <f t="shared" si="23"/>
        <v>15800</v>
      </c>
      <c r="BV46" s="34">
        <f t="shared" si="23"/>
        <v>16200</v>
      </c>
      <c r="BW46" s="34">
        <f t="shared" si="23"/>
        <v>16500</v>
      </c>
      <c r="BX46" s="34">
        <f t="shared" si="23"/>
        <v>16800</v>
      </c>
      <c r="BY46" s="34">
        <f t="shared" si="23"/>
        <v>17200</v>
      </c>
      <c r="BZ46" s="64">
        <f t="shared" si="15"/>
        <v>0.99032131452662397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  <c r="BA47" s="34">
        <v>-8653</v>
      </c>
      <c r="BB47" s="34">
        <v>-8861.7000000000007</v>
      </c>
      <c r="BC47" s="34">
        <v>-9070.4</v>
      </c>
      <c r="BD47" s="34">
        <v>-9279.1</v>
      </c>
      <c r="BE47" s="34">
        <v>-9487.7999999999993</v>
      </c>
      <c r="BF47" s="34">
        <v>-9696.5</v>
      </c>
      <c r="BG47" s="34">
        <v>-9905.2000000000007</v>
      </c>
      <c r="BH47" s="34">
        <v>-10113.9</v>
      </c>
      <c r="BI47" s="34">
        <v>-10322.6</v>
      </c>
      <c r="BJ47" s="34">
        <v>-10531.3</v>
      </c>
      <c r="BK47" s="34">
        <v>-10740</v>
      </c>
      <c r="BL47" s="34">
        <v>-10948.7</v>
      </c>
      <c r="BM47" s="34">
        <f t="shared" si="13"/>
        <v>-117610.2</v>
      </c>
      <c r="BN47" s="34">
        <f t="shared" si="23"/>
        <v>-8300</v>
      </c>
      <c r="BO47" s="34">
        <f t="shared" si="23"/>
        <v>-8500</v>
      </c>
      <c r="BP47" s="34">
        <f t="shared" si="23"/>
        <v>-8800</v>
      </c>
      <c r="BQ47" s="34">
        <f t="shared" si="23"/>
        <v>-9100</v>
      </c>
      <c r="BR47" s="34">
        <f t="shared" si="23"/>
        <v>-9400</v>
      </c>
      <c r="BS47" s="34">
        <f t="shared" si="23"/>
        <v>-9700</v>
      </c>
      <c r="BT47" s="34">
        <f t="shared" si="23"/>
        <v>-9900</v>
      </c>
      <c r="BU47" s="34">
        <f t="shared" si="23"/>
        <v>-10200</v>
      </c>
      <c r="BV47" s="34">
        <f t="shared" si="23"/>
        <v>-10500</v>
      </c>
      <c r="BW47" s="34">
        <f t="shared" si="23"/>
        <v>-10800</v>
      </c>
      <c r="BX47" s="34">
        <f t="shared" si="23"/>
        <v>-11100</v>
      </c>
      <c r="BY47" s="34">
        <f t="shared" si="23"/>
        <v>-11300</v>
      </c>
      <c r="BZ47" s="64">
        <f t="shared" si="15"/>
        <v>0.97591007227711402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  <c r="BA48" s="34">
        <v>10198.5</v>
      </c>
      <c r="BB48" s="34">
        <v>10371.9</v>
      </c>
      <c r="BC48" s="34">
        <v>10545.3</v>
      </c>
      <c r="BD48" s="34">
        <v>10718.7</v>
      </c>
      <c r="BE48" s="34">
        <v>10892.1</v>
      </c>
      <c r="BF48" s="34">
        <v>11065.5</v>
      </c>
      <c r="BG48" s="34">
        <v>11238.9</v>
      </c>
      <c r="BH48" s="34">
        <v>11412.3</v>
      </c>
      <c r="BI48" s="34">
        <v>11585.7</v>
      </c>
      <c r="BJ48" s="34">
        <v>11759.1</v>
      </c>
      <c r="BK48" s="34">
        <v>11932.5</v>
      </c>
      <c r="BL48" s="34">
        <v>12105.9</v>
      </c>
      <c r="BM48" s="34">
        <f t="shared" si="13"/>
        <v>133826.4</v>
      </c>
      <c r="BN48" s="34">
        <f t="shared" si="23"/>
        <v>10000</v>
      </c>
      <c r="BO48" s="34">
        <f t="shared" si="23"/>
        <v>10200</v>
      </c>
      <c r="BP48" s="34">
        <f t="shared" si="23"/>
        <v>10400</v>
      </c>
      <c r="BQ48" s="34">
        <f t="shared" si="23"/>
        <v>10600</v>
      </c>
      <c r="BR48" s="34">
        <f t="shared" si="23"/>
        <v>10800</v>
      </c>
      <c r="BS48" s="34">
        <f t="shared" si="23"/>
        <v>11000</v>
      </c>
      <c r="BT48" s="34">
        <f t="shared" si="23"/>
        <v>11300</v>
      </c>
      <c r="BU48" s="34">
        <f t="shared" si="23"/>
        <v>11500</v>
      </c>
      <c r="BV48" s="34">
        <f t="shared" si="23"/>
        <v>11700</v>
      </c>
      <c r="BW48" s="34">
        <f t="shared" si="23"/>
        <v>11900</v>
      </c>
      <c r="BX48" s="34">
        <f t="shared" si="23"/>
        <v>12100</v>
      </c>
      <c r="BY48" s="34">
        <f t="shared" si="23"/>
        <v>12300</v>
      </c>
      <c r="BZ48" s="64">
        <f t="shared" si="15"/>
        <v>0.96614364969659461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  <c r="BA49" s="34">
        <v>-10591.5</v>
      </c>
      <c r="BB49" s="34">
        <v>-10805.1</v>
      </c>
      <c r="BC49" s="34">
        <v>-11018.7</v>
      </c>
      <c r="BD49" s="34">
        <v>-11232.3</v>
      </c>
      <c r="BE49" s="34">
        <v>-11445.9</v>
      </c>
      <c r="BF49" s="34">
        <v>-11659.5</v>
      </c>
      <c r="BG49" s="34">
        <v>-11873.1</v>
      </c>
      <c r="BH49" s="34">
        <v>-12086.7</v>
      </c>
      <c r="BI49" s="34">
        <v>-12300.3</v>
      </c>
      <c r="BJ49" s="34">
        <v>-12513.9</v>
      </c>
      <c r="BK49" s="34">
        <v>-12727.5</v>
      </c>
      <c r="BL49" s="34">
        <v>-12941.1</v>
      </c>
      <c r="BM49" s="34">
        <f t="shared" si="13"/>
        <v>-141195.6</v>
      </c>
      <c r="BN49" s="34">
        <f t="shared" si="23"/>
        <v>-10300</v>
      </c>
      <c r="BO49" s="34">
        <f t="shared" si="23"/>
        <v>-10500</v>
      </c>
      <c r="BP49" s="34">
        <f t="shared" si="23"/>
        <v>-10800</v>
      </c>
      <c r="BQ49" s="34">
        <f t="shared" si="23"/>
        <v>-11100</v>
      </c>
      <c r="BR49" s="34">
        <f t="shared" si="23"/>
        <v>-11400</v>
      </c>
      <c r="BS49" s="34">
        <f t="shared" si="23"/>
        <v>-11600</v>
      </c>
      <c r="BT49" s="34">
        <f t="shared" si="23"/>
        <v>-11900</v>
      </c>
      <c r="BU49" s="34">
        <f t="shared" si="23"/>
        <v>-12200</v>
      </c>
      <c r="BV49" s="34">
        <f t="shared" si="23"/>
        <v>-12500</v>
      </c>
      <c r="BW49" s="34">
        <f t="shared" si="23"/>
        <v>-12700</v>
      </c>
      <c r="BX49" s="34">
        <f t="shared" si="23"/>
        <v>-13000</v>
      </c>
      <c r="BY49" s="34">
        <f t="shared" si="23"/>
        <v>-13300</v>
      </c>
      <c r="BZ49" s="64">
        <f t="shared" si="15"/>
        <v>0.98709918863138546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  <c r="BA50" s="39">
        <v>-10563</v>
      </c>
      <c r="BB50" s="39">
        <v>-10803</v>
      </c>
      <c r="BC50" s="39">
        <v>-11043</v>
      </c>
      <c r="BD50" s="39">
        <v>-11283</v>
      </c>
      <c r="BE50" s="39">
        <v>-11523</v>
      </c>
      <c r="BF50" s="39">
        <v>-11763</v>
      </c>
      <c r="BG50" s="39">
        <v>-12003</v>
      </c>
      <c r="BH50" s="39">
        <v>-12243</v>
      </c>
      <c r="BI50" s="39">
        <v>-12483</v>
      </c>
      <c r="BJ50" s="39">
        <v>-12723</v>
      </c>
      <c r="BK50" s="39">
        <v>-12963</v>
      </c>
      <c r="BL50" s="39">
        <v>-13203</v>
      </c>
      <c r="BM50" s="39">
        <f t="shared" si="13"/>
        <v>-142596</v>
      </c>
      <c r="BN50" s="39">
        <f t="shared" si="23"/>
        <v>-10100</v>
      </c>
      <c r="BO50" s="39">
        <f t="shared" si="23"/>
        <v>-10500</v>
      </c>
      <c r="BP50" s="39">
        <f t="shared" si="23"/>
        <v>-10800</v>
      </c>
      <c r="BQ50" s="39">
        <f t="shared" si="23"/>
        <v>-11100</v>
      </c>
      <c r="BR50" s="39">
        <f t="shared" si="23"/>
        <v>-11400</v>
      </c>
      <c r="BS50" s="39">
        <f t="shared" si="23"/>
        <v>-11700</v>
      </c>
      <c r="BT50" s="39">
        <f t="shared" si="23"/>
        <v>-12000</v>
      </c>
      <c r="BU50" s="39">
        <f t="shared" si="23"/>
        <v>-12400</v>
      </c>
      <c r="BV50" s="39">
        <f t="shared" si="23"/>
        <v>-12700</v>
      </c>
      <c r="BW50" s="39">
        <f t="shared" si="23"/>
        <v>-13000</v>
      </c>
      <c r="BX50" s="39">
        <f t="shared" si="23"/>
        <v>-13300</v>
      </c>
      <c r="BY50" s="39">
        <f t="shared" si="23"/>
        <v>-13600</v>
      </c>
      <c r="BZ50" s="64">
        <f t="shared" si="15"/>
        <v>0.97841243779126152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BL51" si="25">SUBTOTAL(9,E42:E50)</f>
        <v>3072</v>
      </c>
      <c r="F51" s="43">
        <f t="shared" si="25"/>
        <v>5745</v>
      </c>
      <c r="G51" s="43">
        <f t="shared" si="25"/>
        <v>5765</v>
      </c>
      <c r="H51" s="43">
        <f t="shared" si="25"/>
        <v>4809</v>
      </c>
      <c r="I51" s="43">
        <f t="shared" si="25"/>
        <v>3943</v>
      </c>
      <c r="J51" s="43">
        <f t="shared" si="25"/>
        <v>1779</v>
      </c>
      <c r="K51" s="43">
        <f t="shared" si="25"/>
        <v>7966</v>
      </c>
      <c r="L51" s="43">
        <f t="shared" si="25"/>
        <v>2708</v>
      </c>
      <c r="M51" s="43">
        <f t="shared" si="25"/>
        <v>835</v>
      </c>
      <c r="N51" s="43">
        <f t="shared" si="25"/>
        <v>4724</v>
      </c>
      <c r="O51" s="43">
        <f t="shared" si="25"/>
        <v>-1074</v>
      </c>
      <c r="P51" s="43">
        <f t="shared" si="25"/>
        <v>-4012</v>
      </c>
      <c r="Q51" s="43">
        <f t="shared" si="25"/>
        <v>-5339</v>
      </c>
      <c r="R51" s="43">
        <f t="shared" si="25"/>
        <v>-6928</v>
      </c>
      <c r="S51" s="43">
        <f t="shared" si="25"/>
        <v>-2204</v>
      </c>
      <c r="T51" s="43">
        <f t="shared" si="25"/>
        <v>-1309</v>
      </c>
      <c r="U51" s="43">
        <f t="shared" si="25"/>
        <v>448</v>
      </c>
      <c r="V51" s="43">
        <f t="shared" si="25"/>
        <v>2361</v>
      </c>
      <c r="W51" s="43">
        <f t="shared" si="25"/>
        <v>-204</v>
      </c>
      <c r="X51" s="43">
        <f t="shared" si="25"/>
        <v>503</v>
      </c>
      <c r="Y51" s="43">
        <f t="shared" si="25"/>
        <v>783</v>
      </c>
      <c r="Z51" s="43">
        <f t="shared" si="25"/>
        <v>-137</v>
      </c>
      <c r="AA51" s="43">
        <f t="shared" si="25"/>
        <v>-2109</v>
      </c>
      <c r="AB51" s="43">
        <f t="shared" si="25"/>
        <v>-569</v>
      </c>
      <c r="AC51" s="43">
        <f t="shared" si="25"/>
        <v>2557</v>
      </c>
      <c r="AD51" s="43">
        <f t="shared" si="25"/>
        <v>2558</v>
      </c>
      <c r="AE51" s="43">
        <f t="shared" si="25"/>
        <v>3564</v>
      </c>
      <c r="AF51" s="43">
        <f t="shared" si="25"/>
        <v>3091</v>
      </c>
      <c r="AG51" s="43">
        <f t="shared" si="25"/>
        <v>4300</v>
      </c>
      <c r="AH51" s="43">
        <f t="shared" si="25"/>
        <v>1497</v>
      </c>
      <c r="AI51" s="43">
        <f t="shared" si="25"/>
        <v>1342</v>
      </c>
      <c r="AJ51" s="43">
        <f t="shared" si="25"/>
        <v>993</v>
      </c>
      <c r="AK51" s="43">
        <f t="shared" si="25"/>
        <v>1794</v>
      </c>
      <c r="AL51" s="43">
        <f t="shared" si="25"/>
        <v>315</v>
      </c>
      <c r="AM51" s="43">
        <f t="shared" si="25"/>
        <v>1278</v>
      </c>
      <c r="AN51" s="43">
        <f t="shared" si="25"/>
        <v>297</v>
      </c>
      <c r="AO51" s="43">
        <f t="shared" si="25"/>
        <v>241</v>
      </c>
      <c r="AP51" s="43">
        <f t="shared" si="25"/>
        <v>186</v>
      </c>
      <c r="AQ51" s="43">
        <f t="shared" si="25"/>
        <v>132</v>
      </c>
      <c r="AR51" s="43">
        <f t="shared" si="25"/>
        <v>76</v>
      </c>
      <c r="AS51" s="43">
        <f t="shared" si="25"/>
        <v>21</v>
      </c>
      <c r="AT51" s="43">
        <f t="shared" si="25"/>
        <v>-35</v>
      </c>
      <c r="AU51" s="43">
        <f t="shared" si="25"/>
        <v>-89</v>
      </c>
      <c r="AV51" s="43">
        <f t="shared" si="25"/>
        <v>-145</v>
      </c>
      <c r="AW51" s="43">
        <f t="shared" si="25"/>
        <v>-198</v>
      </c>
      <c r="AX51" s="43">
        <f t="shared" si="25"/>
        <v>-253</v>
      </c>
      <c r="AY51" s="43">
        <f t="shared" si="25"/>
        <v>-307</v>
      </c>
      <c r="AZ51" s="43">
        <f t="shared" si="25"/>
        <v>-362</v>
      </c>
      <c r="BA51" s="43">
        <f t="shared" si="25"/>
        <v>-416.5</v>
      </c>
      <c r="BB51" s="43">
        <f t="shared" si="25"/>
        <v>-471.10000000000036</v>
      </c>
      <c r="BC51" s="43">
        <f t="shared" si="25"/>
        <v>-525.70000000000073</v>
      </c>
      <c r="BD51" s="43">
        <f t="shared" si="25"/>
        <v>-580.29999999999927</v>
      </c>
      <c r="BE51" s="43">
        <f t="shared" si="25"/>
        <v>-634.89999999999964</v>
      </c>
      <c r="BF51" s="43">
        <f t="shared" si="25"/>
        <v>-689.5</v>
      </c>
      <c r="BG51" s="43">
        <f t="shared" si="25"/>
        <v>-744.10000000000036</v>
      </c>
      <c r="BH51" s="43">
        <f t="shared" si="25"/>
        <v>-798.70000000000073</v>
      </c>
      <c r="BI51" s="43">
        <f t="shared" si="25"/>
        <v>-853.29999999999927</v>
      </c>
      <c r="BJ51" s="43">
        <f t="shared" si="25"/>
        <v>-907.89999999999964</v>
      </c>
      <c r="BK51" s="43">
        <f t="shared" si="25"/>
        <v>-962.5</v>
      </c>
      <c r="BL51" s="43">
        <f t="shared" si="25"/>
        <v>-1017.1000000000004</v>
      </c>
      <c r="BM51" s="56">
        <f t="shared" si="13"/>
        <v>-8601.6</v>
      </c>
      <c r="BN51" s="43">
        <f t="shared" si="23"/>
        <v>2800</v>
      </c>
      <c r="BO51" s="43">
        <f t="shared" si="23"/>
        <v>2200</v>
      </c>
      <c r="BP51" s="43">
        <f t="shared" si="23"/>
        <v>1500</v>
      </c>
      <c r="BQ51" s="43">
        <f t="shared" si="23"/>
        <v>900</v>
      </c>
      <c r="BR51" s="43">
        <f t="shared" si="23"/>
        <v>200</v>
      </c>
      <c r="BS51" s="43">
        <f t="shared" si="23"/>
        <v>-400</v>
      </c>
      <c r="BT51" s="43">
        <f t="shared" si="23"/>
        <v>-1000</v>
      </c>
      <c r="BU51" s="43">
        <f t="shared" si="23"/>
        <v>-1700</v>
      </c>
      <c r="BV51" s="43">
        <f t="shared" si="23"/>
        <v>-2300</v>
      </c>
      <c r="BW51" s="43">
        <f t="shared" si="23"/>
        <v>-3000</v>
      </c>
      <c r="BX51" s="43">
        <f t="shared" si="23"/>
        <v>-3600</v>
      </c>
      <c r="BY51" s="43">
        <f t="shared" si="23"/>
        <v>-4200</v>
      </c>
      <c r="BZ51" s="64">
        <f t="shared" si="15"/>
        <v>0.38046632146589526</v>
      </c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  <c r="BA52" s="34">
        <v>5529</v>
      </c>
      <c r="BB52" s="34">
        <v>5673.7</v>
      </c>
      <c r="BC52" s="34">
        <v>5818.4</v>
      </c>
      <c r="BD52" s="34">
        <v>5963.1</v>
      </c>
      <c r="BE52" s="34">
        <v>6107.8</v>
      </c>
      <c r="BF52" s="34">
        <v>6252.5</v>
      </c>
      <c r="BG52" s="34">
        <v>6397.2</v>
      </c>
      <c r="BH52" s="34">
        <v>6541.9</v>
      </c>
      <c r="BI52" s="34">
        <v>6686.6</v>
      </c>
      <c r="BJ52" s="34">
        <v>6831.3</v>
      </c>
      <c r="BK52" s="34">
        <v>6976</v>
      </c>
      <c r="BL52" s="34">
        <v>7120.7</v>
      </c>
      <c r="BM52" s="34">
        <f t="shared" si="13"/>
        <v>75898.2</v>
      </c>
      <c r="BN52" s="34">
        <f t="shared" si="23"/>
        <v>5200</v>
      </c>
      <c r="BO52" s="34">
        <f t="shared" si="23"/>
        <v>5400</v>
      </c>
      <c r="BP52" s="34">
        <f t="shared" si="23"/>
        <v>5600</v>
      </c>
      <c r="BQ52" s="34">
        <f t="shared" si="23"/>
        <v>5800</v>
      </c>
      <c r="BR52" s="34">
        <f t="shared" si="23"/>
        <v>6000</v>
      </c>
      <c r="BS52" s="34">
        <f t="shared" si="23"/>
        <v>6200</v>
      </c>
      <c r="BT52" s="34">
        <f t="shared" si="23"/>
        <v>6400</v>
      </c>
      <c r="BU52" s="34">
        <f t="shared" si="23"/>
        <v>6600</v>
      </c>
      <c r="BV52" s="34">
        <f t="shared" si="23"/>
        <v>6800</v>
      </c>
      <c r="BW52" s="34">
        <f t="shared" si="23"/>
        <v>7000</v>
      </c>
      <c r="BX52" s="34">
        <f t="shared" si="23"/>
        <v>7200</v>
      </c>
      <c r="BY52" s="34">
        <f t="shared" si="23"/>
        <v>7400</v>
      </c>
      <c r="BZ52" s="64">
        <f t="shared" si="15"/>
        <v>0.97539897285108201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  <c r="BA53" s="34">
        <v>208567.5</v>
      </c>
      <c r="BB53" s="34">
        <v>208437.9</v>
      </c>
      <c r="BC53" s="34">
        <v>208308.3</v>
      </c>
      <c r="BD53" s="34">
        <v>208178.7</v>
      </c>
      <c r="BE53" s="34">
        <v>208049.1</v>
      </c>
      <c r="BF53" s="34">
        <v>207919.5</v>
      </c>
      <c r="BG53" s="34">
        <v>207789.9</v>
      </c>
      <c r="BH53" s="34">
        <v>207660.3</v>
      </c>
      <c r="BI53" s="34">
        <v>207530.7</v>
      </c>
      <c r="BJ53" s="34">
        <v>207401.1</v>
      </c>
      <c r="BK53" s="34">
        <v>207271.5</v>
      </c>
      <c r="BL53" s="34">
        <v>207141.9</v>
      </c>
      <c r="BM53" s="34">
        <f t="shared" si="13"/>
        <v>2494256.4</v>
      </c>
      <c r="BN53" s="34">
        <f t="shared" si="23"/>
        <v>208600</v>
      </c>
      <c r="BO53" s="34">
        <f t="shared" si="23"/>
        <v>208400</v>
      </c>
      <c r="BP53" s="34">
        <f t="shared" si="23"/>
        <v>208300</v>
      </c>
      <c r="BQ53" s="34">
        <f t="shared" si="23"/>
        <v>208200</v>
      </c>
      <c r="BR53" s="34">
        <f t="shared" si="23"/>
        <v>208000</v>
      </c>
      <c r="BS53" s="34">
        <f t="shared" si="23"/>
        <v>207900</v>
      </c>
      <c r="BT53" s="34">
        <f t="shared" si="23"/>
        <v>207800</v>
      </c>
      <c r="BU53" s="34">
        <f t="shared" si="23"/>
        <v>207700</v>
      </c>
      <c r="BV53" s="34">
        <f t="shared" si="23"/>
        <v>207500</v>
      </c>
      <c r="BW53" s="34">
        <f t="shared" si="23"/>
        <v>207400</v>
      </c>
      <c r="BX53" s="34">
        <f t="shared" si="23"/>
        <v>207300</v>
      </c>
      <c r="BY53" s="34">
        <f t="shared" si="23"/>
        <v>207100</v>
      </c>
      <c r="BZ53" s="64">
        <f t="shared" si="15"/>
        <v>0.94114374899967035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  <c r="BA54" s="34">
        <v>9261.5</v>
      </c>
      <c r="BB54" s="34">
        <v>9219.2000000000007</v>
      </c>
      <c r="BC54" s="34">
        <v>9176.9</v>
      </c>
      <c r="BD54" s="34">
        <v>9134.6</v>
      </c>
      <c r="BE54" s="34">
        <v>9092.2999999999993</v>
      </c>
      <c r="BF54" s="34">
        <v>9050</v>
      </c>
      <c r="BG54" s="34">
        <v>9007.7000000000007</v>
      </c>
      <c r="BH54" s="34">
        <v>8965.4</v>
      </c>
      <c r="BI54" s="34">
        <v>8923.1</v>
      </c>
      <c r="BJ54" s="34">
        <v>8880.7999999999993</v>
      </c>
      <c r="BK54" s="34">
        <v>8838.5</v>
      </c>
      <c r="BL54" s="34">
        <v>8796.2000000000007</v>
      </c>
      <c r="BM54" s="34">
        <f t="shared" si="13"/>
        <v>108346.2</v>
      </c>
      <c r="BN54" s="34">
        <f t="shared" si="23"/>
        <v>9200</v>
      </c>
      <c r="BO54" s="34">
        <f t="shared" si="23"/>
        <v>9200</v>
      </c>
      <c r="BP54" s="34">
        <f t="shared" si="23"/>
        <v>9200</v>
      </c>
      <c r="BQ54" s="34">
        <f t="shared" si="23"/>
        <v>9100</v>
      </c>
      <c r="BR54" s="34">
        <f t="shared" si="23"/>
        <v>9100</v>
      </c>
      <c r="BS54" s="34">
        <f t="shared" si="23"/>
        <v>9000</v>
      </c>
      <c r="BT54" s="34">
        <f t="shared" si="23"/>
        <v>9000</v>
      </c>
      <c r="BU54" s="34">
        <f t="shared" si="23"/>
        <v>9000</v>
      </c>
      <c r="BV54" s="34">
        <f t="shared" si="23"/>
        <v>8900</v>
      </c>
      <c r="BW54" s="34">
        <f t="shared" si="23"/>
        <v>8900</v>
      </c>
      <c r="BX54" s="34">
        <f t="shared" si="23"/>
        <v>8800</v>
      </c>
      <c r="BY54" s="34">
        <f t="shared" si="23"/>
        <v>8800</v>
      </c>
      <c r="BZ54" s="64">
        <f t="shared" si="15"/>
        <v>0.68821681071044605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  <c r="BA55" s="34">
        <v>-7131</v>
      </c>
      <c r="BB55" s="34">
        <v>-7426.7</v>
      </c>
      <c r="BC55" s="34">
        <v>-7722.4</v>
      </c>
      <c r="BD55" s="34">
        <v>-8018.1</v>
      </c>
      <c r="BE55" s="34">
        <v>-8313.7999999999993</v>
      </c>
      <c r="BF55" s="34">
        <v>-8609.5</v>
      </c>
      <c r="BG55" s="34">
        <v>-8905.2000000000007</v>
      </c>
      <c r="BH55" s="34">
        <v>-9200.9</v>
      </c>
      <c r="BI55" s="34">
        <v>-9496.6</v>
      </c>
      <c r="BJ55" s="34">
        <v>-9792.2999999999993</v>
      </c>
      <c r="BK55" s="34">
        <v>-10088</v>
      </c>
      <c r="BL55" s="34">
        <v>-10383.700000000001</v>
      </c>
      <c r="BM55" s="34">
        <f t="shared" si="13"/>
        <v>-105088.2</v>
      </c>
      <c r="BN55" s="34">
        <f t="shared" si="23"/>
        <v>-6000</v>
      </c>
      <c r="BO55" s="34">
        <f t="shared" si="23"/>
        <v>-6500</v>
      </c>
      <c r="BP55" s="34">
        <f t="shared" si="23"/>
        <v>-7000</v>
      </c>
      <c r="BQ55" s="34">
        <f t="shared" si="23"/>
        <v>-7500</v>
      </c>
      <c r="BR55" s="34">
        <f t="shared" si="23"/>
        <v>-8000</v>
      </c>
      <c r="BS55" s="34">
        <f t="shared" si="23"/>
        <v>-8500</v>
      </c>
      <c r="BT55" s="34">
        <f t="shared" si="23"/>
        <v>-9000</v>
      </c>
      <c r="BU55" s="34">
        <f t="shared" si="23"/>
        <v>-9500</v>
      </c>
      <c r="BV55" s="34">
        <f t="shared" si="23"/>
        <v>-10000</v>
      </c>
      <c r="BW55" s="34">
        <f t="shared" si="23"/>
        <v>-10500</v>
      </c>
      <c r="BX55" s="34">
        <f t="shared" si="23"/>
        <v>-11000</v>
      </c>
      <c r="BY55" s="34">
        <f t="shared" si="23"/>
        <v>-11500</v>
      </c>
      <c r="BZ55" s="64">
        <f t="shared" si="15"/>
        <v>0.96225302806625657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  <c r="BA56" s="34">
        <v>13420.5</v>
      </c>
      <c r="BB56" s="34">
        <v>13526.1</v>
      </c>
      <c r="BC56" s="34">
        <v>13631.7</v>
      </c>
      <c r="BD56" s="34">
        <v>13737.3</v>
      </c>
      <c r="BE56" s="34">
        <v>13842.9</v>
      </c>
      <c r="BF56" s="34">
        <v>13948.5</v>
      </c>
      <c r="BG56" s="34">
        <v>14054.1</v>
      </c>
      <c r="BH56" s="34">
        <v>14159.7</v>
      </c>
      <c r="BI56" s="34">
        <v>14265.3</v>
      </c>
      <c r="BJ56" s="34">
        <v>14370.9</v>
      </c>
      <c r="BK56" s="34">
        <v>14476.5</v>
      </c>
      <c r="BL56" s="34">
        <v>14582.1</v>
      </c>
      <c r="BM56" s="34">
        <f t="shared" si="13"/>
        <v>168015.6</v>
      </c>
      <c r="BN56" s="34">
        <f t="shared" si="23"/>
        <v>13400</v>
      </c>
      <c r="BO56" s="34">
        <f t="shared" si="23"/>
        <v>13500</v>
      </c>
      <c r="BP56" s="34">
        <f t="shared" si="23"/>
        <v>13600</v>
      </c>
      <c r="BQ56" s="34">
        <f t="shared" si="23"/>
        <v>13700</v>
      </c>
      <c r="BR56" s="34">
        <f t="shared" si="23"/>
        <v>13800</v>
      </c>
      <c r="BS56" s="34">
        <f t="shared" si="23"/>
        <v>13900</v>
      </c>
      <c r="BT56" s="34">
        <f t="shared" si="23"/>
        <v>14100</v>
      </c>
      <c r="BU56" s="34">
        <f t="shared" si="23"/>
        <v>14200</v>
      </c>
      <c r="BV56" s="34">
        <f t="shared" si="23"/>
        <v>14300</v>
      </c>
      <c r="BW56" s="34">
        <f t="shared" si="23"/>
        <v>14400</v>
      </c>
      <c r="BX56" s="34">
        <f t="shared" si="23"/>
        <v>14500</v>
      </c>
      <c r="BY56" s="34">
        <f t="shared" si="23"/>
        <v>14600</v>
      </c>
      <c r="BZ56" s="64">
        <f t="shared" si="15"/>
        <v>0.9734530972312514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  <c r="BA57" s="34">
        <v>1864</v>
      </c>
      <c r="BB57" s="34">
        <v>1680</v>
      </c>
      <c r="BC57" s="34">
        <v>1496</v>
      </c>
      <c r="BD57" s="34">
        <v>1312</v>
      </c>
      <c r="BE57" s="34">
        <v>1128</v>
      </c>
      <c r="BF57" s="34">
        <v>944</v>
      </c>
      <c r="BG57" s="34">
        <v>760</v>
      </c>
      <c r="BH57" s="34">
        <v>576</v>
      </c>
      <c r="BI57" s="34">
        <v>392</v>
      </c>
      <c r="BJ57" s="34">
        <v>208</v>
      </c>
      <c r="BK57" s="34">
        <v>24</v>
      </c>
      <c r="BL57" s="34">
        <v>-160</v>
      </c>
      <c r="BM57" s="34">
        <f t="shared" si="13"/>
        <v>10224</v>
      </c>
      <c r="BN57" s="34">
        <f t="shared" si="23"/>
        <v>1100</v>
      </c>
      <c r="BO57" s="34">
        <f t="shared" si="23"/>
        <v>1100</v>
      </c>
      <c r="BP57" s="34">
        <f t="shared" si="23"/>
        <v>1000</v>
      </c>
      <c r="BQ57" s="34">
        <f t="shared" si="23"/>
        <v>1000</v>
      </c>
      <c r="BR57" s="34">
        <f t="shared" si="23"/>
        <v>900</v>
      </c>
      <c r="BS57" s="34">
        <f t="shared" si="23"/>
        <v>900</v>
      </c>
      <c r="BT57" s="34">
        <f t="shared" si="23"/>
        <v>800</v>
      </c>
      <c r="BU57" s="34">
        <f t="shared" si="23"/>
        <v>800</v>
      </c>
      <c r="BV57" s="34">
        <f t="shared" si="23"/>
        <v>700</v>
      </c>
      <c r="BW57" s="34">
        <f t="shared" si="23"/>
        <v>700</v>
      </c>
      <c r="BX57" s="34">
        <f t="shared" si="23"/>
        <v>600</v>
      </c>
      <c r="BY57" s="34">
        <f t="shared" si="23"/>
        <v>600</v>
      </c>
      <c r="BZ57" s="64">
        <f t="shared" si="15"/>
        <v>0.95596866396628588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  <c r="BA58" s="34">
        <v>1006.5</v>
      </c>
      <c r="BB58" s="34">
        <v>798.1</v>
      </c>
      <c r="BC58" s="34">
        <v>589.70000000000005</v>
      </c>
      <c r="BD58" s="34">
        <v>381.3</v>
      </c>
      <c r="BE58" s="34">
        <v>172.9</v>
      </c>
      <c r="BF58" s="34">
        <v>-35.5</v>
      </c>
      <c r="BG58" s="34">
        <v>-243.9</v>
      </c>
      <c r="BH58" s="34">
        <v>-452.3</v>
      </c>
      <c r="BI58" s="34">
        <v>-660.7</v>
      </c>
      <c r="BJ58" s="34">
        <v>-869.1</v>
      </c>
      <c r="BK58" s="34">
        <v>-1077.5</v>
      </c>
      <c r="BL58" s="34">
        <v>-1285.9000000000001</v>
      </c>
      <c r="BM58" s="34">
        <f t="shared" si="13"/>
        <v>-1676.4</v>
      </c>
      <c r="BN58" s="34">
        <f t="shared" si="23"/>
        <v>-200</v>
      </c>
      <c r="BO58" s="34">
        <f t="shared" si="23"/>
        <v>-200</v>
      </c>
      <c r="BP58" s="34">
        <f t="shared" si="23"/>
        <v>-200</v>
      </c>
      <c r="BQ58" s="34">
        <f t="shared" si="23"/>
        <v>-200</v>
      </c>
      <c r="BR58" s="34">
        <f t="shared" si="23"/>
        <v>-200</v>
      </c>
      <c r="BS58" s="34">
        <f t="shared" si="23"/>
        <v>-100</v>
      </c>
      <c r="BT58" s="34">
        <f t="shared" si="23"/>
        <v>-100</v>
      </c>
      <c r="BU58" s="34">
        <f t="shared" si="23"/>
        <v>-100</v>
      </c>
      <c r="BV58" s="34">
        <f t="shared" si="23"/>
        <v>-100</v>
      </c>
      <c r="BW58" s="34">
        <f t="shared" si="23"/>
        <v>-100</v>
      </c>
      <c r="BX58" s="34">
        <f t="shared" si="23"/>
        <v>-100</v>
      </c>
      <c r="BY58" s="34">
        <f t="shared" si="23"/>
        <v>-100</v>
      </c>
      <c r="BZ58" s="64">
        <f t="shared" si="15"/>
        <v>0.9683703972616019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  <c r="BA59" s="39">
        <v>6787.5</v>
      </c>
      <c r="BB59" s="39">
        <v>6973.1</v>
      </c>
      <c r="BC59" s="39">
        <v>7158.7</v>
      </c>
      <c r="BD59" s="39">
        <v>7344.3</v>
      </c>
      <c r="BE59" s="39">
        <v>7529.9</v>
      </c>
      <c r="BF59" s="39">
        <v>7715.5</v>
      </c>
      <c r="BG59" s="39">
        <v>7901.1</v>
      </c>
      <c r="BH59" s="39">
        <v>8086.7</v>
      </c>
      <c r="BI59" s="39">
        <v>8272.2999999999993</v>
      </c>
      <c r="BJ59" s="39">
        <v>8457.9</v>
      </c>
      <c r="BK59" s="39">
        <v>8643.5</v>
      </c>
      <c r="BL59" s="39">
        <v>8829.1</v>
      </c>
      <c r="BM59" s="39">
        <f t="shared" si="13"/>
        <v>93699.599999999991</v>
      </c>
      <c r="BN59" s="39">
        <f t="shared" si="23"/>
        <v>6400</v>
      </c>
      <c r="BO59" s="39">
        <f t="shared" si="23"/>
        <v>6600</v>
      </c>
      <c r="BP59" s="39">
        <f t="shared" si="23"/>
        <v>6900</v>
      </c>
      <c r="BQ59" s="39">
        <f t="shared" ref="BQ59:BY87" si="26">ROUND($BM59/SUM($AO59:$AZ59)*AR59,-2)</f>
        <v>7200</v>
      </c>
      <c r="BR59" s="39">
        <f t="shared" si="26"/>
        <v>7400</v>
      </c>
      <c r="BS59" s="39">
        <f t="shared" si="26"/>
        <v>7700</v>
      </c>
      <c r="BT59" s="39">
        <f t="shared" si="26"/>
        <v>7900</v>
      </c>
      <c r="BU59" s="39">
        <f t="shared" si="26"/>
        <v>8200</v>
      </c>
      <c r="BV59" s="39">
        <f t="shared" si="26"/>
        <v>8500</v>
      </c>
      <c r="BW59" s="39">
        <f t="shared" si="26"/>
        <v>8700</v>
      </c>
      <c r="BX59" s="39">
        <f t="shared" si="26"/>
        <v>9000</v>
      </c>
      <c r="BY59" s="39">
        <f t="shared" si="26"/>
        <v>9200</v>
      </c>
      <c r="BZ59" s="64">
        <f t="shared" si="15"/>
        <v>0.9141680054808593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BL60" si="27">SUBTOTAL(9,E52:E59)</f>
        <v>260428</v>
      </c>
      <c r="F60" s="43">
        <f t="shared" si="27"/>
        <v>258615</v>
      </c>
      <c r="G60" s="43">
        <f t="shared" si="27"/>
        <v>256952</v>
      </c>
      <c r="H60" s="43">
        <f t="shared" si="27"/>
        <v>256598</v>
      </c>
      <c r="I60" s="43">
        <f t="shared" si="27"/>
        <v>258353</v>
      </c>
      <c r="J60" s="43">
        <f t="shared" si="27"/>
        <v>261247</v>
      </c>
      <c r="K60" s="43">
        <f t="shared" si="27"/>
        <v>260824</v>
      </c>
      <c r="L60" s="43">
        <f t="shared" si="27"/>
        <v>262758</v>
      </c>
      <c r="M60" s="43">
        <f t="shared" si="27"/>
        <v>261146</v>
      </c>
      <c r="N60" s="43">
        <f t="shared" si="27"/>
        <v>257758</v>
      </c>
      <c r="O60" s="43">
        <f t="shared" si="27"/>
        <v>256688</v>
      </c>
      <c r="P60" s="43">
        <f t="shared" si="27"/>
        <v>257563</v>
      </c>
      <c r="Q60" s="43">
        <f t="shared" si="27"/>
        <v>258798</v>
      </c>
      <c r="R60" s="43">
        <f t="shared" si="27"/>
        <v>253580</v>
      </c>
      <c r="S60" s="43">
        <f t="shared" si="27"/>
        <v>250124</v>
      </c>
      <c r="T60" s="43">
        <f t="shared" si="27"/>
        <v>253070</v>
      </c>
      <c r="U60" s="43">
        <f t="shared" si="27"/>
        <v>251211</v>
      </c>
      <c r="V60" s="43">
        <f t="shared" si="27"/>
        <v>249589</v>
      </c>
      <c r="W60" s="43">
        <f t="shared" si="27"/>
        <v>247455</v>
      </c>
      <c r="X60" s="43">
        <f t="shared" si="27"/>
        <v>244345</v>
      </c>
      <c r="Y60" s="43">
        <f t="shared" si="27"/>
        <v>245601</v>
      </c>
      <c r="Z60" s="43">
        <f t="shared" si="27"/>
        <v>243525</v>
      </c>
      <c r="AA60" s="43">
        <f t="shared" si="27"/>
        <v>242719</v>
      </c>
      <c r="AB60" s="43">
        <f t="shared" si="27"/>
        <v>244636</v>
      </c>
      <c r="AC60" s="43">
        <f t="shared" si="27"/>
        <v>248384</v>
      </c>
      <c r="AD60" s="43">
        <f t="shared" si="27"/>
        <v>249257</v>
      </c>
      <c r="AE60" s="43">
        <f t="shared" si="27"/>
        <v>249072</v>
      </c>
      <c r="AF60" s="43">
        <f t="shared" si="27"/>
        <v>247363</v>
      </c>
      <c r="AG60" s="43">
        <f t="shared" si="27"/>
        <v>249857</v>
      </c>
      <c r="AH60" s="43">
        <f t="shared" si="27"/>
        <v>247842</v>
      </c>
      <c r="AI60" s="43">
        <f t="shared" si="27"/>
        <v>250076</v>
      </c>
      <c r="AJ60" s="43">
        <f t="shared" si="27"/>
        <v>248873</v>
      </c>
      <c r="AK60" s="43">
        <f t="shared" si="27"/>
        <v>248301</v>
      </c>
      <c r="AL60" s="43">
        <f t="shared" si="27"/>
        <v>249954</v>
      </c>
      <c r="AM60" s="43">
        <f t="shared" si="27"/>
        <v>253031</v>
      </c>
      <c r="AN60" s="43">
        <f t="shared" si="27"/>
        <v>244816</v>
      </c>
      <c r="AO60" s="43">
        <f t="shared" si="27"/>
        <v>244392</v>
      </c>
      <c r="AP60" s="43">
        <f t="shared" si="27"/>
        <v>243969</v>
      </c>
      <c r="AQ60" s="43">
        <f t="shared" si="27"/>
        <v>243544</v>
      </c>
      <c r="AR60" s="43">
        <f t="shared" si="27"/>
        <v>243121</v>
      </c>
      <c r="AS60" s="43">
        <f t="shared" si="27"/>
        <v>242697</v>
      </c>
      <c r="AT60" s="43">
        <f t="shared" si="27"/>
        <v>242273</v>
      </c>
      <c r="AU60" s="43">
        <f t="shared" si="27"/>
        <v>241849</v>
      </c>
      <c r="AV60" s="43">
        <f t="shared" si="27"/>
        <v>241426</v>
      </c>
      <c r="AW60" s="43">
        <f t="shared" si="27"/>
        <v>241002</v>
      </c>
      <c r="AX60" s="43">
        <f t="shared" si="27"/>
        <v>240578</v>
      </c>
      <c r="AY60" s="43">
        <f t="shared" si="27"/>
        <v>240153</v>
      </c>
      <c r="AZ60" s="43">
        <f t="shared" si="27"/>
        <v>239730</v>
      </c>
      <c r="BA60" s="43">
        <f t="shared" si="27"/>
        <v>239305.5</v>
      </c>
      <c r="BB60" s="43">
        <f t="shared" si="27"/>
        <v>238881.40000000002</v>
      </c>
      <c r="BC60" s="43">
        <f t="shared" si="27"/>
        <v>238457.30000000002</v>
      </c>
      <c r="BD60" s="43">
        <f t="shared" si="27"/>
        <v>238033.19999999998</v>
      </c>
      <c r="BE60" s="43">
        <f t="shared" si="27"/>
        <v>237609.09999999998</v>
      </c>
      <c r="BF60" s="43">
        <f t="shared" si="27"/>
        <v>237185</v>
      </c>
      <c r="BG60" s="43">
        <f t="shared" si="27"/>
        <v>236760.90000000002</v>
      </c>
      <c r="BH60" s="43">
        <f t="shared" si="27"/>
        <v>236336.80000000002</v>
      </c>
      <c r="BI60" s="43">
        <f t="shared" si="27"/>
        <v>235912.69999999998</v>
      </c>
      <c r="BJ60" s="43">
        <f t="shared" si="27"/>
        <v>235488.59999999998</v>
      </c>
      <c r="BK60" s="43">
        <f t="shared" si="27"/>
        <v>235064.5</v>
      </c>
      <c r="BL60" s="43">
        <f t="shared" si="27"/>
        <v>234640.40000000002</v>
      </c>
      <c r="BM60" s="56">
        <f t="shared" si="13"/>
        <v>2843675.4</v>
      </c>
      <c r="BN60" s="43">
        <f t="shared" ref="BN60:BS116" si="28">ROUND($BM60/SUM($AO60:$AZ60)*AO60,-2)</f>
        <v>239300</v>
      </c>
      <c r="BO60" s="43">
        <f t="shared" si="28"/>
        <v>238800</v>
      </c>
      <c r="BP60" s="43">
        <f t="shared" si="28"/>
        <v>238400</v>
      </c>
      <c r="BQ60" s="43">
        <f t="shared" si="26"/>
        <v>238000</v>
      </c>
      <c r="BR60" s="43">
        <f t="shared" si="26"/>
        <v>237600</v>
      </c>
      <c r="BS60" s="43">
        <f t="shared" si="26"/>
        <v>237200</v>
      </c>
      <c r="BT60" s="43">
        <f t="shared" si="26"/>
        <v>236800</v>
      </c>
      <c r="BU60" s="43">
        <f t="shared" si="26"/>
        <v>236400</v>
      </c>
      <c r="BV60" s="43">
        <f t="shared" si="26"/>
        <v>235900</v>
      </c>
      <c r="BW60" s="43">
        <f t="shared" si="26"/>
        <v>235500</v>
      </c>
      <c r="BX60" s="43">
        <f t="shared" si="26"/>
        <v>235100</v>
      </c>
      <c r="BY60" s="43">
        <f t="shared" si="26"/>
        <v>234700</v>
      </c>
      <c r="BZ60" s="64">
        <f t="shared" si="15"/>
        <v>0.93067961791719922</v>
      </c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  <c r="BA61" s="34">
        <v>8295.5</v>
      </c>
      <c r="BB61" s="34">
        <v>8255.9</v>
      </c>
      <c r="BC61" s="34">
        <v>8216.2999999999993</v>
      </c>
      <c r="BD61" s="34">
        <v>8176.7</v>
      </c>
      <c r="BE61" s="34">
        <v>8137.1</v>
      </c>
      <c r="BF61" s="34">
        <v>8097.5</v>
      </c>
      <c r="BG61" s="34">
        <v>8057.9</v>
      </c>
      <c r="BH61" s="34">
        <v>8018.3</v>
      </c>
      <c r="BI61" s="34">
        <v>7978.7</v>
      </c>
      <c r="BJ61" s="34">
        <v>7939.1</v>
      </c>
      <c r="BK61" s="34">
        <v>7899.5</v>
      </c>
      <c r="BL61" s="34">
        <v>7859.9</v>
      </c>
      <c r="BM61" s="34">
        <f t="shared" si="13"/>
        <v>96932.400000000009</v>
      </c>
      <c r="BN61" s="34">
        <f t="shared" si="28"/>
        <v>8300</v>
      </c>
      <c r="BO61" s="34">
        <f t="shared" si="28"/>
        <v>8200</v>
      </c>
      <c r="BP61" s="34">
        <f t="shared" si="28"/>
        <v>8200</v>
      </c>
      <c r="BQ61" s="34">
        <f t="shared" si="26"/>
        <v>8200</v>
      </c>
      <c r="BR61" s="34">
        <f t="shared" si="26"/>
        <v>8100</v>
      </c>
      <c r="BS61" s="34">
        <f t="shared" si="26"/>
        <v>8100</v>
      </c>
      <c r="BT61" s="34">
        <f t="shared" si="26"/>
        <v>8100</v>
      </c>
      <c r="BU61" s="34">
        <f t="shared" si="26"/>
        <v>8000</v>
      </c>
      <c r="BV61" s="34">
        <f t="shared" si="26"/>
        <v>8000</v>
      </c>
      <c r="BW61" s="34">
        <f t="shared" si="26"/>
        <v>7900</v>
      </c>
      <c r="BX61" s="34">
        <f t="shared" si="26"/>
        <v>7900</v>
      </c>
      <c r="BY61" s="34">
        <f t="shared" si="26"/>
        <v>7900</v>
      </c>
      <c r="BZ61" s="64">
        <f t="shared" si="15"/>
        <v>0.65090110468225237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  <c r="BA62" s="34">
        <v>-9103</v>
      </c>
      <c r="BB62" s="34">
        <v>-9315</v>
      </c>
      <c r="BC62" s="34">
        <v>-9527</v>
      </c>
      <c r="BD62" s="34">
        <v>-9739</v>
      </c>
      <c r="BE62" s="34">
        <v>-9951</v>
      </c>
      <c r="BF62" s="34">
        <v>-10163</v>
      </c>
      <c r="BG62" s="34">
        <v>-10375</v>
      </c>
      <c r="BH62" s="34">
        <v>-10587</v>
      </c>
      <c r="BI62" s="34">
        <v>-10799</v>
      </c>
      <c r="BJ62" s="34">
        <v>-11011</v>
      </c>
      <c r="BK62" s="34">
        <v>-11223</v>
      </c>
      <c r="BL62" s="34">
        <v>-11435</v>
      </c>
      <c r="BM62" s="34">
        <f t="shared" si="13"/>
        <v>-123228</v>
      </c>
      <c r="BN62" s="34">
        <f t="shared" si="28"/>
        <v>-8700</v>
      </c>
      <c r="BO62" s="34">
        <f t="shared" si="28"/>
        <v>-9000</v>
      </c>
      <c r="BP62" s="34">
        <f t="shared" si="28"/>
        <v>-9300</v>
      </c>
      <c r="BQ62" s="34">
        <f t="shared" si="26"/>
        <v>-9600</v>
      </c>
      <c r="BR62" s="34">
        <f t="shared" si="26"/>
        <v>-9800</v>
      </c>
      <c r="BS62" s="34">
        <f t="shared" si="26"/>
        <v>-10100</v>
      </c>
      <c r="BT62" s="34">
        <f t="shared" si="26"/>
        <v>-10400</v>
      </c>
      <c r="BU62" s="34">
        <f t="shared" si="26"/>
        <v>-10700</v>
      </c>
      <c r="BV62" s="34">
        <f t="shared" si="26"/>
        <v>-11000</v>
      </c>
      <c r="BW62" s="34">
        <f t="shared" si="26"/>
        <v>-11300</v>
      </c>
      <c r="BX62" s="34">
        <f t="shared" si="26"/>
        <v>-11500</v>
      </c>
      <c r="BY62" s="34">
        <f t="shared" si="26"/>
        <v>-11800</v>
      </c>
      <c r="BZ62" s="64">
        <f t="shared" si="15"/>
        <v>0.96260104032670957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  <c r="BA63" s="34">
        <v>79.5</v>
      </c>
      <c r="BB63" s="34">
        <v>-2.1000000000000201</v>
      </c>
      <c r="BC63" s="34">
        <v>-83.7</v>
      </c>
      <c r="BD63" s="34">
        <v>-165.3</v>
      </c>
      <c r="BE63" s="34">
        <v>-246.9</v>
      </c>
      <c r="BF63" s="34">
        <v>-328.5</v>
      </c>
      <c r="BG63" s="34">
        <v>-410.1</v>
      </c>
      <c r="BH63" s="34">
        <v>-491.7</v>
      </c>
      <c r="BI63" s="34">
        <v>-573.29999999999995</v>
      </c>
      <c r="BJ63" s="34">
        <v>-654.9</v>
      </c>
      <c r="BK63" s="34">
        <v>-736.5</v>
      </c>
      <c r="BL63" s="34">
        <v>-818.1</v>
      </c>
      <c r="BM63" s="34">
        <f t="shared" si="13"/>
        <v>-4431.6000000000004</v>
      </c>
      <c r="BN63" s="34">
        <f t="shared" si="28"/>
        <v>-600</v>
      </c>
      <c r="BO63" s="34">
        <f t="shared" si="28"/>
        <v>-600</v>
      </c>
      <c r="BP63" s="34">
        <f t="shared" si="28"/>
        <v>-500</v>
      </c>
      <c r="BQ63" s="34">
        <f t="shared" si="26"/>
        <v>-500</v>
      </c>
      <c r="BR63" s="34">
        <f t="shared" si="26"/>
        <v>-400</v>
      </c>
      <c r="BS63" s="34">
        <f t="shared" si="26"/>
        <v>-400</v>
      </c>
      <c r="BT63" s="34">
        <f t="shared" si="26"/>
        <v>-300</v>
      </c>
      <c r="BU63" s="34">
        <f t="shared" si="26"/>
        <v>-300</v>
      </c>
      <c r="BV63" s="34">
        <f t="shared" si="26"/>
        <v>-200</v>
      </c>
      <c r="BW63" s="34">
        <f t="shared" si="26"/>
        <v>-200</v>
      </c>
      <c r="BX63" s="34">
        <f t="shared" si="26"/>
        <v>-100</v>
      </c>
      <c r="BY63" s="34">
        <f t="shared" si="26"/>
        <v>-100</v>
      </c>
      <c r="BZ63" s="64">
        <f t="shared" si="15"/>
        <v>0.83216396080898003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  <c r="BA64" s="39">
        <v>9470.5</v>
      </c>
      <c r="BB64" s="39">
        <v>9434.9</v>
      </c>
      <c r="BC64" s="39">
        <v>9399.2999999999993</v>
      </c>
      <c r="BD64" s="39">
        <v>9363.7000000000007</v>
      </c>
      <c r="BE64" s="39">
        <v>9328.1</v>
      </c>
      <c r="BF64" s="39">
        <v>9292.5</v>
      </c>
      <c r="BG64" s="39">
        <v>9256.9</v>
      </c>
      <c r="BH64" s="39">
        <v>9221.2999999999993</v>
      </c>
      <c r="BI64" s="39">
        <v>9185.7000000000007</v>
      </c>
      <c r="BJ64" s="39">
        <v>9150.1</v>
      </c>
      <c r="BK64" s="39">
        <v>9114.5</v>
      </c>
      <c r="BL64" s="39">
        <v>9078.9</v>
      </c>
      <c r="BM64" s="39">
        <f t="shared" si="13"/>
        <v>111296.4</v>
      </c>
      <c r="BN64" s="39">
        <f t="shared" si="28"/>
        <v>9500</v>
      </c>
      <c r="BO64" s="39">
        <f t="shared" si="28"/>
        <v>9400</v>
      </c>
      <c r="BP64" s="39">
        <f t="shared" si="28"/>
        <v>9400</v>
      </c>
      <c r="BQ64" s="39">
        <f t="shared" si="26"/>
        <v>9400</v>
      </c>
      <c r="BR64" s="39">
        <f t="shared" si="26"/>
        <v>9300</v>
      </c>
      <c r="BS64" s="39">
        <f t="shared" si="26"/>
        <v>9300</v>
      </c>
      <c r="BT64" s="39">
        <f t="shared" si="26"/>
        <v>9300</v>
      </c>
      <c r="BU64" s="39">
        <f t="shared" si="26"/>
        <v>9200</v>
      </c>
      <c r="BV64" s="39">
        <f t="shared" si="26"/>
        <v>9200</v>
      </c>
      <c r="BW64" s="39">
        <f t="shared" si="26"/>
        <v>9200</v>
      </c>
      <c r="BX64" s="39">
        <f t="shared" si="26"/>
        <v>9100</v>
      </c>
      <c r="BY64" s="39">
        <f t="shared" si="26"/>
        <v>9100</v>
      </c>
      <c r="BZ64" s="64">
        <f t="shared" si="15"/>
        <v>0.47211634680884196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BL65" si="29">SUBTOTAL(9,E61:E64)</f>
        <v>29772</v>
      </c>
      <c r="F65" s="43">
        <f t="shared" si="29"/>
        <v>29782</v>
      </c>
      <c r="G65" s="43">
        <f t="shared" si="29"/>
        <v>28301</v>
      </c>
      <c r="H65" s="43">
        <f t="shared" si="29"/>
        <v>28138</v>
      </c>
      <c r="I65" s="43">
        <f t="shared" si="29"/>
        <v>26444</v>
      </c>
      <c r="J65" s="43">
        <f t="shared" si="29"/>
        <v>26017</v>
      </c>
      <c r="K65" s="43">
        <f t="shared" si="29"/>
        <v>25495</v>
      </c>
      <c r="L65" s="43">
        <f t="shared" si="29"/>
        <v>23950</v>
      </c>
      <c r="M65" s="43">
        <f t="shared" si="29"/>
        <v>25906</v>
      </c>
      <c r="N65" s="43">
        <f t="shared" si="29"/>
        <v>26904</v>
      </c>
      <c r="O65" s="43">
        <f t="shared" si="29"/>
        <v>25596</v>
      </c>
      <c r="P65" s="43">
        <f t="shared" si="29"/>
        <v>21401</v>
      </c>
      <c r="Q65" s="43">
        <f t="shared" si="29"/>
        <v>20473</v>
      </c>
      <c r="R65" s="43">
        <f t="shared" si="29"/>
        <v>18593</v>
      </c>
      <c r="S65" s="43">
        <f t="shared" si="29"/>
        <v>15648</v>
      </c>
      <c r="T65" s="43">
        <f t="shared" si="29"/>
        <v>16467</v>
      </c>
      <c r="U65" s="43">
        <f t="shared" si="29"/>
        <v>16589</v>
      </c>
      <c r="V65" s="43">
        <f t="shared" si="29"/>
        <v>15660</v>
      </c>
      <c r="W65" s="43">
        <f t="shared" si="29"/>
        <v>15754</v>
      </c>
      <c r="X65" s="43">
        <f t="shared" si="29"/>
        <v>16965</v>
      </c>
      <c r="Y65" s="43">
        <f t="shared" si="29"/>
        <v>13135</v>
      </c>
      <c r="Z65" s="43">
        <f t="shared" si="29"/>
        <v>14948</v>
      </c>
      <c r="AA65" s="43">
        <f t="shared" si="29"/>
        <v>16160</v>
      </c>
      <c r="AB65" s="43">
        <f t="shared" si="29"/>
        <v>16282</v>
      </c>
      <c r="AC65" s="43">
        <f t="shared" si="29"/>
        <v>14831</v>
      </c>
      <c r="AD65" s="43">
        <f t="shared" si="29"/>
        <v>15944</v>
      </c>
      <c r="AE65" s="43">
        <f t="shared" si="29"/>
        <v>16069</v>
      </c>
      <c r="AF65" s="43">
        <f t="shared" si="29"/>
        <v>16706</v>
      </c>
      <c r="AG65" s="43">
        <f t="shared" si="29"/>
        <v>15694</v>
      </c>
      <c r="AH65" s="43">
        <f t="shared" si="29"/>
        <v>16482</v>
      </c>
      <c r="AI65" s="43">
        <f t="shared" si="29"/>
        <v>18657</v>
      </c>
      <c r="AJ65" s="43">
        <f t="shared" si="29"/>
        <v>17687</v>
      </c>
      <c r="AK65" s="43">
        <f t="shared" si="29"/>
        <v>18470</v>
      </c>
      <c r="AL65" s="43">
        <f t="shared" si="29"/>
        <v>20725</v>
      </c>
      <c r="AM65" s="43">
        <f t="shared" si="29"/>
        <v>20566</v>
      </c>
      <c r="AN65" s="43">
        <f t="shared" si="29"/>
        <v>13538</v>
      </c>
      <c r="AO65" s="43">
        <f t="shared" si="29"/>
        <v>13170</v>
      </c>
      <c r="AP65" s="43">
        <f t="shared" si="29"/>
        <v>12800</v>
      </c>
      <c r="AQ65" s="43">
        <f t="shared" si="29"/>
        <v>12432</v>
      </c>
      <c r="AR65" s="43">
        <f t="shared" si="29"/>
        <v>12063</v>
      </c>
      <c r="AS65" s="43">
        <f t="shared" si="29"/>
        <v>11694</v>
      </c>
      <c r="AT65" s="43">
        <f t="shared" si="29"/>
        <v>11324</v>
      </c>
      <c r="AU65" s="43">
        <f t="shared" si="29"/>
        <v>10956</v>
      </c>
      <c r="AV65" s="43">
        <f t="shared" si="29"/>
        <v>10587</v>
      </c>
      <c r="AW65" s="43">
        <f t="shared" si="29"/>
        <v>10218</v>
      </c>
      <c r="AX65" s="43">
        <f t="shared" si="29"/>
        <v>9848</v>
      </c>
      <c r="AY65" s="43">
        <f t="shared" si="29"/>
        <v>9481</v>
      </c>
      <c r="AZ65" s="43">
        <f t="shared" si="29"/>
        <v>9111</v>
      </c>
      <c r="BA65" s="43">
        <f t="shared" si="29"/>
        <v>8742.5</v>
      </c>
      <c r="BB65" s="43">
        <f t="shared" si="29"/>
        <v>8373.6999999999989</v>
      </c>
      <c r="BC65" s="43">
        <f t="shared" si="29"/>
        <v>8004.8999999999987</v>
      </c>
      <c r="BD65" s="43">
        <f t="shared" si="29"/>
        <v>7636.1</v>
      </c>
      <c r="BE65" s="43">
        <f t="shared" si="29"/>
        <v>7267.3000000000011</v>
      </c>
      <c r="BF65" s="43">
        <f t="shared" si="29"/>
        <v>6898.5</v>
      </c>
      <c r="BG65" s="43">
        <f t="shared" si="29"/>
        <v>6529.6999999999989</v>
      </c>
      <c r="BH65" s="43">
        <f t="shared" si="29"/>
        <v>6160.9</v>
      </c>
      <c r="BI65" s="43">
        <f t="shared" si="29"/>
        <v>5792.1</v>
      </c>
      <c r="BJ65" s="43">
        <f t="shared" si="29"/>
        <v>5423.3000000000011</v>
      </c>
      <c r="BK65" s="43">
        <f t="shared" si="29"/>
        <v>5054.5</v>
      </c>
      <c r="BL65" s="43">
        <f t="shared" si="29"/>
        <v>4685.6999999999989</v>
      </c>
      <c r="BM65" s="56">
        <f t="shared" si="13"/>
        <v>80569.2</v>
      </c>
      <c r="BN65" s="43">
        <f t="shared" si="28"/>
        <v>7900</v>
      </c>
      <c r="BO65" s="43">
        <f t="shared" si="28"/>
        <v>7700</v>
      </c>
      <c r="BP65" s="43">
        <f t="shared" si="28"/>
        <v>7500</v>
      </c>
      <c r="BQ65" s="43">
        <f t="shared" si="26"/>
        <v>7300</v>
      </c>
      <c r="BR65" s="43">
        <f t="shared" si="26"/>
        <v>7000</v>
      </c>
      <c r="BS65" s="43">
        <f t="shared" si="26"/>
        <v>6800</v>
      </c>
      <c r="BT65" s="43">
        <f t="shared" si="26"/>
        <v>6600</v>
      </c>
      <c r="BU65" s="43">
        <f t="shared" si="26"/>
        <v>6400</v>
      </c>
      <c r="BV65" s="43">
        <f t="shared" si="26"/>
        <v>6200</v>
      </c>
      <c r="BW65" s="43">
        <f t="shared" si="26"/>
        <v>5900</v>
      </c>
      <c r="BX65" s="43">
        <f t="shared" si="26"/>
        <v>5700</v>
      </c>
      <c r="BY65" s="43">
        <f t="shared" si="26"/>
        <v>5500</v>
      </c>
      <c r="BZ65" s="64">
        <f t="shared" si="15"/>
        <v>0.92992451287796729</v>
      </c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  <c r="BA66" s="34">
        <v>5100</v>
      </c>
      <c r="BB66" s="34">
        <v>5100</v>
      </c>
      <c r="BC66" s="34">
        <v>5100</v>
      </c>
      <c r="BD66" s="34">
        <v>5100</v>
      </c>
      <c r="BE66" s="34">
        <v>5100</v>
      </c>
      <c r="BF66" s="34">
        <v>5100</v>
      </c>
      <c r="BG66" s="34">
        <v>5100</v>
      </c>
      <c r="BH66" s="34">
        <v>5100</v>
      </c>
      <c r="BI66" s="34">
        <v>5100</v>
      </c>
      <c r="BJ66" s="34">
        <v>5100</v>
      </c>
      <c r="BK66" s="34">
        <v>5100</v>
      </c>
      <c r="BL66" s="34">
        <v>5100</v>
      </c>
      <c r="BM66" s="34">
        <f t="shared" si="13"/>
        <v>61200</v>
      </c>
      <c r="BN66" s="34">
        <f t="shared" si="28"/>
        <v>5100</v>
      </c>
      <c r="BO66" s="34">
        <f t="shared" si="28"/>
        <v>5100</v>
      </c>
      <c r="BP66" s="34">
        <f t="shared" si="28"/>
        <v>5100</v>
      </c>
      <c r="BQ66" s="34">
        <f t="shared" si="26"/>
        <v>5100</v>
      </c>
      <c r="BR66" s="34">
        <f t="shared" si="26"/>
        <v>5100</v>
      </c>
      <c r="BS66" s="34">
        <f t="shared" si="26"/>
        <v>5100</v>
      </c>
      <c r="BT66" s="34">
        <f t="shared" si="26"/>
        <v>5100</v>
      </c>
      <c r="BU66" s="34">
        <f t="shared" si="26"/>
        <v>5100</v>
      </c>
      <c r="BV66" s="34">
        <f t="shared" si="26"/>
        <v>5100</v>
      </c>
      <c r="BW66" s="34">
        <f t="shared" si="26"/>
        <v>5100</v>
      </c>
      <c r="BX66" s="34">
        <f t="shared" si="26"/>
        <v>5100</v>
      </c>
      <c r="BY66" s="34">
        <f t="shared" si="26"/>
        <v>5100</v>
      </c>
      <c r="BZ66" s="64">
        <f t="shared" si="15"/>
        <v>0.88398685249245168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  <c r="BA67" s="34">
        <v>3800</v>
      </c>
      <c r="BB67" s="34">
        <v>3800</v>
      </c>
      <c r="BC67" s="34">
        <v>3800</v>
      </c>
      <c r="BD67" s="34">
        <v>3800</v>
      </c>
      <c r="BE67" s="34">
        <v>3800</v>
      </c>
      <c r="BF67" s="34">
        <v>3800</v>
      </c>
      <c r="BG67" s="34">
        <v>3800</v>
      </c>
      <c r="BH67" s="34">
        <v>3800</v>
      </c>
      <c r="BI67" s="34">
        <v>3800</v>
      </c>
      <c r="BJ67" s="34">
        <v>3800</v>
      </c>
      <c r="BK67" s="34">
        <v>3800</v>
      </c>
      <c r="BL67" s="34">
        <v>3800</v>
      </c>
      <c r="BM67" s="34">
        <f t="shared" ref="BM67:BM130" si="30">SUM(BA67:BL67)</f>
        <v>45600</v>
      </c>
      <c r="BN67" s="34">
        <f t="shared" si="28"/>
        <v>3800</v>
      </c>
      <c r="BO67" s="34">
        <f t="shared" si="28"/>
        <v>3800</v>
      </c>
      <c r="BP67" s="34">
        <f t="shared" si="28"/>
        <v>3800</v>
      </c>
      <c r="BQ67" s="34">
        <f t="shared" si="26"/>
        <v>3800</v>
      </c>
      <c r="BR67" s="34">
        <f t="shared" si="26"/>
        <v>3800</v>
      </c>
      <c r="BS67" s="34">
        <f t="shared" si="26"/>
        <v>3800</v>
      </c>
      <c r="BT67" s="34">
        <f t="shared" si="26"/>
        <v>3800</v>
      </c>
      <c r="BU67" s="34">
        <f t="shared" si="26"/>
        <v>3800</v>
      </c>
      <c r="BV67" s="34">
        <f t="shared" si="26"/>
        <v>3800</v>
      </c>
      <c r="BW67" s="34">
        <f t="shared" si="26"/>
        <v>3800</v>
      </c>
      <c r="BX67" s="34">
        <f t="shared" si="26"/>
        <v>3800</v>
      </c>
      <c r="BY67" s="34">
        <f t="shared" si="26"/>
        <v>3800</v>
      </c>
      <c r="BZ67" s="64">
        <f t="shared" ref="BZ67:BZ130" si="31">ABS(PEARSON(E67:BL67,$E$1:$BL$1))</f>
        <v>0.84250137328096397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  <c r="BA68" s="34">
        <v>2400</v>
      </c>
      <c r="BB68" s="34">
        <v>2400</v>
      </c>
      <c r="BC68" s="34">
        <v>2400</v>
      </c>
      <c r="BD68" s="34">
        <v>2400</v>
      </c>
      <c r="BE68" s="34">
        <v>2400</v>
      </c>
      <c r="BF68" s="34">
        <v>2400</v>
      </c>
      <c r="BG68" s="34">
        <v>2400</v>
      </c>
      <c r="BH68" s="34">
        <v>2400</v>
      </c>
      <c r="BI68" s="34">
        <v>2400</v>
      </c>
      <c r="BJ68" s="34">
        <v>2400</v>
      </c>
      <c r="BK68" s="34">
        <v>2400</v>
      </c>
      <c r="BL68" s="34">
        <v>2400</v>
      </c>
      <c r="BM68" s="34">
        <f t="shared" si="30"/>
        <v>28800</v>
      </c>
      <c r="BN68" s="34">
        <f t="shared" si="28"/>
        <v>2400</v>
      </c>
      <c r="BO68" s="34">
        <f t="shared" si="28"/>
        <v>2400</v>
      </c>
      <c r="BP68" s="34">
        <f t="shared" si="28"/>
        <v>2400</v>
      </c>
      <c r="BQ68" s="34">
        <f t="shared" si="26"/>
        <v>2400</v>
      </c>
      <c r="BR68" s="34">
        <f t="shared" si="26"/>
        <v>2400</v>
      </c>
      <c r="BS68" s="34">
        <f t="shared" si="26"/>
        <v>2400</v>
      </c>
      <c r="BT68" s="34">
        <f t="shared" si="26"/>
        <v>2400</v>
      </c>
      <c r="BU68" s="34">
        <f t="shared" si="26"/>
        <v>2400</v>
      </c>
      <c r="BV68" s="34">
        <f t="shared" si="26"/>
        <v>2400</v>
      </c>
      <c r="BW68" s="34">
        <f t="shared" si="26"/>
        <v>2400</v>
      </c>
      <c r="BX68" s="34">
        <f t="shared" si="26"/>
        <v>2400</v>
      </c>
      <c r="BY68" s="34">
        <f t="shared" si="26"/>
        <v>2400</v>
      </c>
      <c r="BZ68" s="64">
        <f t="shared" si="31"/>
        <v>0.87157877588438937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  <c r="BA69" s="34">
        <v>22000</v>
      </c>
      <c r="BB69" s="34">
        <v>22000</v>
      </c>
      <c r="BC69" s="34">
        <v>22000</v>
      </c>
      <c r="BD69" s="34">
        <v>22000</v>
      </c>
      <c r="BE69" s="34">
        <v>22000</v>
      </c>
      <c r="BF69" s="34">
        <v>22000</v>
      </c>
      <c r="BG69" s="34">
        <v>22000</v>
      </c>
      <c r="BH69" s="34">
        <v>22000</v>
      </c>
      <c r="BI69" s="34">
        <v>22000</v>
      </c>
      <c r="BJ69" s="34">
        <v>22000</v>
      </c>
      <c r="BK69" s="34">
        <v>22000</v>
      </c>
      <c r="BL69" s="34">
        <v>22000</v>
      </c>
      <c r="BM69" s="34">
        <f t="shared" si="30"/>
        <v>264000</v>
      </c>
      <c r="BN69" s="34">
        <f t="shared" si="28"/>
        <v>22000</v>
      </c>
      <c r="BO69" s="34">
        <f t="shared" si="28"/>
        <v>22000</v>
      </c>
      <c r="BP69" s="34">
        <f t="shared" si="28"/>
        <v>22000</v>
      </c>
      <c r="BQ69" s="34">
        <f t="shared" si="26"/>
        <v>22000</v>
      </c>
      <c r="BR69" s="34">
        <f t="shared" si="26"/>
        <v>22000</v>
      </c>
      <c r="BS69" s="34">
        <f t="shared" si="26"/>
        <v>22000</v>
      </c>
      <c r="BT69" s="34">
        <f t="shared" si="26"/>
        <v>22000</v>
      </c>
      <c r="BU69" s="34">
        <f t="shared" si="26"/>
        <v>22000</v>
      </c>
      <c r="BV69" s="34">
        <f t="shared" si="26"/>
        <v>22000</v>
      </c>
      <c r="BW69" s="34">
        <f t="shared" si="26"/>
        <v>22000</v>
      </c>
      <c r="BX69" s="34">
        <f t="shared" si="26"/>
        <v>22000</v>
      </c>
      <c r="BY69" s="34">
        <f t="shared" si="26"/>
        <v>22000</v>
      </c>
      <c r="BZ69" s="64">
        <f t="shared" si="31"/>
        <v>0.95162217191554366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  <c r="BA70" s="39">
        <v>2093</v>
      </c>
      <c r="BB70" s="39">
        <v>2069</v>
      </c>
      <c r="BC70" s="39">
        <v>2045</v>
      </c>
      <c r="BD70" s="39">
        <v>2021</v>
      </c>
      <c r="BE70" s="39">
        <v>1997</v>
      </c>
      <c r="BF70" s="39">
        <v>1973</v>
      </c>
      <c r="BG70" s="39">
        <v>1949</v>
      </c>
      <c r="BH70" s="39">
        <v>1925</v>
      </c>
      <c r="BI70" s="39">
        <v>1901</v>
      </c>
      <c r="BJ70" s="39">
        <v>1877</v>
      </c>
      <c r="BK70" s="39">
        <v>1853</v>
      </c>
      <c r="BL70" s="39">
        <v>1829</v>
      </c>
      <c r="BM70" s="39">
        <f t="shared" si="30"/>
        <v>23532</v>
      </c>
      <c r="BN70" s="39">
        <f t="shared" si="28"/>
        <v>2100</v>
      </c>
      <c r="BO70" s="39">
        <f t="shared" si="28"/>
        <v>2100</v>
      </c>
      <c r="BP70" s="39">
        <f t="shared" si="28"/>
        <v>2000</v>
      </c>
      <c r="BQ70" s="39">
        <f t="shared" si="26"/>
        <v>2000</v>
      </c>
      <c r="BR70" s="39">
        <f t="shared" si="26"/>
        <v>2000</v>
      </c>
      <c r="BS70" s="39">
        <f t="shared" si="26"/>
        <v>2000</v>
      </c>
      <c r="BT70" s="39">
        <f t="shared" si="26"/>
        <v>2000</v>
      </c>
      <c r="BU70" s="39">
        <f t="shared" si="26"/>
        <v>1900</v>
      </c>
      <c r="BV70" s="39">
        <f t="shared" si="26"/>
        <v>1900</v>
      </c>
      <c r="BW70" s="39">
        <f t="shared" si="26"/>
        <v>1900</v>
      </c>
      <c r="BX70" s="39">
        <f t="shared" si="26"/>
        <v>1900</v>
      </c>
      <c r="BY70" s="39">
        <f t="shared" si="26"/>
        <v>1800</v>
      </c>
      <c r="BZ70" s="64">
        <f t="shared" si="31"/>
        <v>0.53036939006809258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BL71" si="32">SUBTOTAL(9,E66:E70)</f>
        <v>28466</v>
      </c>
      <c r="F71" s="43">
        <f t="shared" si="32"/>
        <v>27173</v>
      </c>
      <c r="G71" s="43">
        <f t="shared" si="32"/>
        <v>28095</v>
      </c>
      <c r="H71" s="43">
        <f t="shared" si="32"/>
        <v>27293</v>
      </c>
      <c r="I71" s="43">
        <f t="shared" si="32"/>
        <v>29872</v>
      </c>
      <c r="J71" s="43">
        <f t="shared" si="32"/>
        <v>29029</v>
      </c>
      <c r="K71" s="43">
        <f t="shared" si="32"/>
        <v>28312</v>
      </c>
      <c r="L71" s="43">
        <f t="shared" si="32"/>
        <v>27604</v>
      </c>
      <c r="M71" s="43">
        <f t="shared" si="32"/>
        <v>27533</v>
      </c>
      <c r="N71" s="43">
        <f t="shared" si="32"/>
        <v>23621</v>
      </c>
      <c r="O71" s="43">
        <f t="shared" si="32"/>
        <v>23514</v>
      </c>
      <c r="P71" s="43">
        <f t="shared" si="32"/>
        <v>23702</v>
      </c>
      <c r="Q71" s="43">
        <f t="shared" si="32"/>
        <v>21366</v>
      </c>
      <c r="R71" s="43">
        <f t="shared" si="32"/>
        <v>23838</v>
      </c>
      <c r="S71" s="43">
        <f t="shared" si="32"/>
        <v>25382</v>
      </c>
      <c r="T71" s="43">
        <f t="shared" si="32"/>
        <v>27450</v>
      </c>
      <c r="U71" s="43">
        <f t="shared" si="32"/>
        <v>28190</v>
      </c>
      <c r="V71" s="43">
        <f t="shared" si="32"/>
        <v>27702</v>
      </c>
      <c r="W71" s="43">
        <f t="shared" si="32"/>
        <v>28381</v>
      </c>
      <c r="X71" s="43">
        <f t="shared" si="32"/>
        <v>29082</v>
      </c>
      <c r="Y71" s="43">
        <f t="shared" si="32"/>
        <v>27357</v>
      </c>
      <c r="Z71" s="43">
        <f t="shared" si="32"/>
        <v>25775</v>
      </c>
      <c r="AA71" s="43">
        <f t="shared" si="32"/>
        <v>29212</v>
      </c>
      <c r="AB71" s="43">
        <f t="shared" si="32"/>
        <v>32473</v>
      </c>
      <c r="AC71" s="43">
        <f t="shared" si="32"/>
        <v>31860</v>
      </c>
      <c r="AD71" s="43">
        <f t="shared" si="32"/>
        <v>32093</v>
      </c>
      <c r="AE71" s="43">
        <f t="shared" si="32"/>
        <v>31786</v>
      </c>
      <c r="AF71" s="43">
        <f t="shared" si="32"/>
        <v>33217</v>
      </c>
      <c r="AG71" s="43">
        <f t="shared" si="32"/>
        <v>34522</v>
      </c>
      <c r="AH71" s="43">
        <f t="shared" si="32"/>
        <v>37185</v>
      </c>
      <c r="AI71" s="43">
        <f t="shared" si="32"/>
        <v>35211</v>
      </c>
      <c r="AJ71" s="43">
        <f t="shared" si="32"/>
        <v>34445</v>
      </c>
      <c r="AK71" s="43">
        <f t="shared" si="32"/>
        <v>33769</v>
      </c>
      <c r="AL71" s="43">
        <f t="shared" si="32"/>
        <v>32580</v>
      </c>
      <c r="AM71" s="43">
        <f t="shared" si="32"/>
        <v>32378</v>
      </c>
      <c r="AN71" s="43">
        <f t="shared" si="32"/>
        <v>33682</v>
      </c>
      <c r="AO71" s="43">
        <f t="shared" si="32"/>
        <v>35679</v>
      </c>
      <c r="AP71" s="43">
        <f t="shared" si="32"/>
        <v>35655</v>
      </c>
      <c r="AQ71" s="43">
        <f t="shared" si="32"/>
        <v>35632</v>
      </c>
      <c r="AR71" s="43">
        <f t="shared" si="32"/>
        <v>35608</v>
      </c>
      <c r="AS71" s="43">
        <f t="shared" si="32"/>
        <v>35584</v>
      </c>
      <c r="AT71" s="43">
        <f t="shared" si="32"/>
        <v>35560</v>
      </c>
      <c r="AU71" s="43">
        <f t="shared" si="32"/>
        <v>35536</v>
      </c>
      <c r="AV71" s="43">
        <f t="shared" si="32"/>
        <v>35513</v>
      </c>
      <c r="AW71" s="43">
        <f t="shared" si="32"/>
        <v>35489</v>
      </c>
      <c r="AX71" s="43">
        <f t="shared" si="32"/>
        <v>35465</v>
      </c>
      <c r="AY71" s="43">
        <f t="shared" si="32"/>
        <v>35441</v>
      </c>
      <c r="AZ71" s="43">
        <f t="shared" si="32"/>
        <v>35417</v>
      </c>
      <c r="BA71" s="43">
        <f t="shared" si="32"/>
        <v>35393</v>
      </c>
      <c r="BB71" s="43">
        <f t="shared" si="32"/>
        <v>35369</v>
      </c>
      <c r="BC71" s="43">
        <f t="shared" si="32"/>
        <v>35345</v>
      </c>
      <c r="BD71" s="43">
        <f t="shared" si="32"/>
        <v>35321</v>
      </c>
      <c r="BE71" s="43">
        <f t="shared" si="32"/>
        <v>35297</v>
      </c>
      <c r="BF71" s="43">
        <f t="shared" si="32"/>
        <v>35273</v>
      </c>
      <c r="BG71" s="43">
        <f t="shared" si="32"/>
        <v>35249</v>
      </c>
      <c r="BH71" s="43">
        <f t="shared" si="32"/>
        <v>35225</v>
      </c>
      <c r="BI71" s="43">
        <f t="shared" si="32"/>
        <v>35201</v>
      </c>
      <c r="BJ71" s="43">
        <f t="shared" si="32"/>
        <v>35177</v>
      </c>
      <c r="BK71" s="43">
        <f t="shared" si="32"/>
        <v>35153</v>
      </c>
      <c r="BL71" s="43">
        <f t="shared" si="32"/>
        <v>35129</v>
      </c>
      <c r="BM71" s="56">
        <f t="shared" si="30"/>
        <v>423132</v>
      </c>
      <c r="BN71" s="43">
        <f t="shared" si="28"/>
        <v>35400</v>
      </c>
      <c r="BO71" s="43">
        <f t="shared" si="28"/>
        <v>35400</v>
      </c>
      <c r="BP71" s="43">
        <f t="shared" si="28"/>
        <v>35300</v>
      </c>
      <c r="BQ71" s="43">
        <f t="shared" si="26"/>
        <v>35300</v>
      </c>
      <c r="BR71" s="43">
        <f t="shared" si="26"/>
        <v>35300</v>
      </c>
      <c r="BS71" s="43">
        <f t="shared" si="26"/>
        <v>35300</v>
      </c>
      <c r="BT71" s="43">
        <f t="shared" si="26"/>
        <v>35200</v>
      </c>
      <c r="BU71" s="43">
        <f t="shared" si="26"/>
        <v>35200</v>
      </c>
      <c r="BV71" s="43">
        <f t="shared" si="26"/>
        <v>35200</v>
      </c>
      <c r="BW71" s="43">
        <f t="shared" si="26"/>
        <v>35200</v>
      </c>
      <c r="BX71" s="43">
        <f t="shared" si="26"/>
        <v>35200</v>
      </c>
      <c r="BY71" s="43">
        <f t="shared" si="26"/>
        <v>35100</v>
      </c>
      <c r="BZ71" s="64">
        <f t="shared" si="31"/>
        <v>0.83147190878457211</v>
      </c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  <c r="BA72" s="34">
        <v>12140</v>
      </c>
      <c r="BB72" s="34">
        <v>12262.7</v>
      </c>
      <c r="BC72" s="34">
        <v>12385.4</v>
      </c>
      <c r="BD72" s="34">
        <v>12508.1</v>
      </c>
      <c r="BE72" s="34">
        <v>12630.8</v>
      </c>
      <c r="BF72" s="34">
        <v>12753.5</v>
      </c>
      <c r="BG72" s="34">
        <v>12876.2</v>
      </c>
      <c r="BH72" s="34">
        <v>12998.9</v>
      </c>
      <c r="BI72" s="34">
        <v>13121.6</v>
      </c>
      <c r="BJ72" s="34">
        <v>13244.3</v>
      </c>
      <c r="BK72" s="34">
        <v>13367</v>
      </c>
      <c r="BL72" s="34">
        <v>13489.7</v>
      </c>
      <c r="BM72" s="34">
        <f t="shared" si="30"/>
        <v>153778.20000000001</v>
      </c>
      <c r="BN72" s="34">
        <f t="shared" si="28"/>
        <v>12100</v>
      </c>
      <c r="BO72" s="34">
        <f t="shared" si="28"/>
        <v>12200</v>
      </c>
      <c r="BP72" s="34">
        <f t="shared" si="28"/>
        <v>12300</v>
      </c>
      <c r="BQ72" s="34">
        <f t="shared" si="26"/>
        <v>12500</v>
      </c>
      <c r="BR72" s="34">
        <f t="shared" si="26"/>
        <v>12600</v>
      </c>
      <c r="BS72" s="34">
        <f t="shared" si="26"/>
        <v>12700</v>
      </c>
      <c r="BT72" s="34">
        <f t="shared" si="26"/>
        <v>12900</v>
      </c>
      <c r="BU72" s="34">
        <f t="shared" si="26"/>
        <v>13000</v>
      </c>
      <c r="BV72" s="34">
        <f t="shared" si="26"/>
        <v>13200</v>
      </c>
      <c r="BW72" s="34">
        <f t="shared" si="26"/>
        <v>13300</v>
      </c>
      <c r="BX72" s="34">
        <f t="shared" si="26"/>
        <v>13400</v>
      </c>
      <c r="BY72" s="34">
        <f t="shared" si="26"/>
        <v>13600</v>
      </c>
      <c r="BZ72" s="64">
        <f t="shared" si="31"/>
        <v>0.94992441148824325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  <c r="BA73" s="39">
        <v>170.5</v>
      </c>
      <c r="BB73" s="39">
        <v>47.1</v>
      </c>
      <c r="BC73" s="39">
        <v>-76.3</v>
      </c>
      <c r="BD73" s="39">
        <v>-199.7</v>
      </c>
      <c r="BE73" s="39">
        <v>-323.10000000000002</v>
      </c>
      <c r="BF73" s="39">
        <v>-446.5</v>
      </c>
      <c r="BG73" s="39">
        <v>-569.9</v>
      </c>
      <c r="BH73" s="39">
        <v>-693.3</v>
      </c>
      <c r="BI73" s="39">
        <v>-816.7</v>
      </c>
      <c r="BJ73" s="39">
        <v>-940.1</v>
      </c>
      <c r="BK73" s="39">
        <v>-1063.5</v>
      </c>
      <c r="BL73" s="39">
        <v>-1186.9000000000001</v>
      </c>
      <c r="BM73" s="39">
        <f t="shared" si="30"/>
        <v>-6098.4</v>
      </c>
      <c r="BN73" s="39">
        <f t="shared" si="28"/>
        <v>-900</v>
      </c>
      <c r="BO73" s="39">
        <f t="shared" si="28"/>
        <v>-800</v>
      </c>
      <c r="BP73" s="39">
        <f t="shared" si="28"/>
        <v>-700</v>
      </c>
      <c r="BQ73" s="39">
        <f t="shared" si="26"/>
        <v>-700</v>
      </c>
      <c r="BR73" s="39">
        <f t="shared" si="26"/>
        <v>-600</v>
      </c>
      <c r="BS73" s="39">
        <f t="shared" si="26"/>
        <v>-500</v>
      </c>
      <c r="BT73" s="39">
        <f t="shared" si="26"/>
        <v>-500</v>
      </c>
      <c r="BU73" s="39">
        <f t="shared" si="26"/>
        <v>-400</v>
      </c>
      <c r="BV73" s="39">
        <f t="shared" si="26"/>
        <v>-300</v>
      </c>
      <c r="BW73" s="39">
        <f t="shared" si="26"/>
        <v>-300</v>
      </c>
      <c r="BX73" s="39">
        <f t="shared" si="26"/>
        <v>-200</v>
      </c>
      <c r="BY73" s="39">
        <f t="shared" si="26"/>
        <v>-200</v>
      </c>
      <c r="BZ73" s="64">
        <f t="shared" si="31"/>
        <v>0.97264510177223362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BL74" si="33">SUBTOTAL(9,E72:E73)</f>
        <v>13106</v>
      </c>
      <c r="F74" s="43">
        <f t="shared" si="33"/>
        <v>11521</v>
      </c>
      <c r="G74" s="43">
        <f t="shared" si="33"/>
        <v>11527</v>
      </c>
      <c r="H74" s="43">
        <f t="shared" si="33"/>
        <v>12259</v>
      </c>
      <c r="I74" s="43">
        <f t="shared" si="33"/>
        <v>11806</v>
      </c>
      <c r="J74" s="43">
        <f t="shared" si="33"/>
        <v>13180</v>
      </c>
      <c r="K74" s="43">
        <f t="shared" si="33"/>
        <v>12518</v>
      </c>
      <c r="L74" s="43">
        <f t="shared" si="33"/>
        <v>11787</v>
      </c>
      <c r="M74" s="43">
        <f t="shared" si="33"/>
        <v>10454</v>
      </c>
      <c r="N74" s="43">
        <f t="shared" si="33"/>
        <v>9964</v>
      </c>
      <c r="O74" s="43">
        <f t="shared" si="33"/>
        <v>10926</v>
      </c>
      <c r="P74" s="43">
        <f t="shared" si="33"/>
        <v>12685</v>
      </c>
      <c r="Q74" s="43">
        <f t="shared" si="33"/>
        <v>11773</v>
      </c>
      <c r="R74" s="43">
        <f t="shared" si="33"/>
        <v>12575</v>
      </c>
      <c r="S74" s="43">
        <f t="shared" si="33"/>
        <v>13335</v>
      </c>
      <c r="T74" s="43">
        <f t="shared" si="33"/>
        <v>12947</v>
      </c>
      <c r="U74" s="43">
        <f t="shared" si="33"/>
        <v>13476</v>
      </c>
      <c r="V74" s="43">
        <f t="shared" si="33"/>
        <v>13914</v>
      </c>
      <c r="W74" s="43">
        <f t="shared" si="33"/>
        <v>14590</v>
      </c>
      <c r="X74" s="43">
        <f t="shared" si="33"/>
        <v>13986</v>
      </c>
      <c r="Y74" s="43">
        <f t="shared" si="33"/>
        <v>12727</v>
      </c>
      <c r="Z74" s="43">
        <f t="shared" si="33"/>
        <v>13564</v>
      </c>
      <c r="AA74" s="43">
        <f t="shared" si="33"/>
        <v>13824</v>
      </c>
      <c r="AB74" s="43">
        <f t="shared" si="33"/>
        <v>13100</v>
      </c>
      <c r="AC74" s="43">
        <f t="shared" si="33"/>
        <v>11542</v>
      </c>
      <c r="AD74" s="43">
        <f t="shared" si="33"/>
        <v>11782</v>
      </c>
      <c r="AE74" s="43">
        <f t="shared" si="33"/>
        <v>12805</v>
      </c>
      <c r="AF74" s="43">
        <f t="shared" si="33"/>
        <v>12598</v>
      </c>
      <c r="AG74" s="43">
        <f t="shared" si="33"/>
        <v>12612</v>
      </c>
      <c r="AH74" s="43">
        <f t="shared" si="33"/>
        <v>11423</v>
      </c>
      <c r="AI74" s="43">
        <f t="shared" si="33"/>
        <v>11770</v>
      </c>
      <c r="AJ74" s="43">
        <f t="shared" si="33"/>
        <v>11648</v>
      </c>
      <c r="AK74" s="43">
        <f t="shared" si="33"/>
        <v>11870</v>
      </c>
      <c r="AL74" s="43">
        <f t="shared" si="33"/>
        <v>10438</v>
      </c>
      <c r="AM74" s="43">
        <f t="shared" si="33"/>
        <v>11508</v>
      </c>
      <c r="AN74" s="43">
        <f t="shared" si="33"/>
        <v>12319</v>
      </c>
      <c r="AO74" s="43">
        <f t="shared" si="33"/>
        <v>12318</v>
      </c>
      <c r="AP74" s="43">
        <f t="shared" si="33"/>
        <v>12318</v>
      </c>
      <c r="AQ74" s="43">
        <f t="shared" si="33"/>
        <v>12317</v>
      </c>
      <c r="AR74" s="43">
        <f t="shared" si="33"/>
        <v>12316</v>
      </c>
      <c r="AS74" s="43">
        <f t="shared" si="33"/>
        <v>12315</v>
      </c>
      <c r="AT74" s="43">
        <f t="shared" si="33"/>
        <v>12315</v>
      </c>
      <c r="AU74" s="43">
        <f t="shared" si="33"/>
        <v>12314</v>
      </c>
      <c r="AV74" s="43">
        <f t="shared" si="33"/>
        <v>12314</v>
      </c>
      <c r="AW74" s="43">
        <f t="shared" si="33"/>
        <v>12313</v>
      </c>
      <c r="AX74" s="43">
        <f t="shared" si="33"/>
        <v>12313</v>
      </c>
      <c r="AY74" s="43">
        <f t="shared" si="33"/>
        <v>12312</v>
      </c>
      <c r="AZ74" s="43">
        <f t="shared" si="33"/>
        <v>12311</v>
      </c>
      <c r="BA74" s="43">
        <f t="shared" si="33"/>
        <v>12310.5</v>
      </c>
      <c r="BB74" s="43">
        <f t="shared" si="33"/>
        <v>12309.800000000001</v>
      </c>
      <c r="BC74" s="43">
        <f t="shared" si="33"/>
        <v>12309.1</v>
      </c>
      <c r="BD74" s="43">
        <f t="shared" si="33"/>
        <v>12308.4</v>
      </c>
      <c r="BE74" s="43">
        <f t="shared" si="33"/>
        <v>12307.699999999999</v>
      </c>
      <c r="BF74" s="43">
        <f t="shared" si="33"/>
        <v>12307</v>
      </c>
      <c r="BG74" s="43">
        <f t="shared" si="33"/>
        <v>12306.300000000001</v>
      </c>
      <c r="BH74" s="43">
        <f t="shared" si="33"/>
        <v>12305.6</v>
      </c>
      <c r="BI74" s="43">
        <f t="shared" si="33"/>
        <v>12304.9</v>
      </c>
      <c r="BJ74" s="43">
        <f t="shared" si="33"/>
        <v>12304.199999999999</v>
      </c>
      <c r="BK74" s="43">
        <f t="shared" si="33"/>
        <v>12303.5</v>
      </c>
      <c r="BL74" s="43">
        <f t="shared" si="33"/>
        <v>12302.800000000001</v>
      </c>
      <c r="BM74" s="56">
        <f t="shared" si="30"/>
        <v>147679.79999999999</v>
      </c>
      <c r="BN74" s="43">
        <f t="shared" si="28"/>
        <v>12300</v>
      </c>
      <c r="BO74" s="43">
        <f t="shared" si="28"/>
        <v>12300</v>
      </c>
      <c r="BP74" s="43">
        <f t="shared" si="28"/>
        <v>12300</v>
      </c>
      <c r="BQ74" s="43">
        <f t="shared" si="26"/>
        <v>12300</v>
      </c>
      <c r="BR74" s="43">
        <f t="shared" si="26"/>
        <v>12300</v>
      </c>
      <c r="BS74" s="43">
        <f t="shared" si="26"/>
        <v>12300</v>
      </c>
      <c r="BT74" s="43">
        <f t="shared" si="26"/>
        <v>12300</v>
      </c>
      <c r="BU74" s="43">
        <f t="shared" si="26"/>
        <v>12300</v>
      </c>
      <c r="BV74" s="43">
        <f t="shared" si="26"/>
        <v>12300</v>
      </c>
      <c r="BW74" s="43">
        <f t="shared" si="26"/>
        <v>12300</v>
      </c>
      <c r="BX74" s="43">
        <f t="shared" si="26"/>
        <v>12300</v>
      </c>
      <c r="BY74" s="43">
        <f t="shared" si="26"/>
        <v>12300</v>
      </c>
      <c r="BZ74" s="64">
        <f t="shared" si="31"/>
        <v>1.365220267521011E-2</v>
      </c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  <c r="BA75" s="34">
        <v>-2705.5</v>
      </c>
      <c r="BB75" s="34">
        <v>-2817.1</v>
      </c>
      <c r="BC75" s="34">
        <v>-2928.7</v>
      </c>
      <c r="BD75" s="34">
        <v>-3040.3</v>
      </c>
      <c r="BE75" s="34">
        <v>-3151.9</v>
      </c>
      <c r="BF75" s="34">
        <v>-3263.5</v>
      </c>
      <c r="BG75" s="34">
        <v>-3375.1</v>
      </c>
      <c r="BH75" s="34">
        <v>-3486.7</v>
      </c>
      <c r="BI75" s="34">
        <v>-3598.3</v>
      </c>
      <c r="BJ75" s="34">
        <v>-3709.9</v>
      </c>
      <c r="BK75" s="34">
        <v>-3821.5</v>
      </c>
      <c r="BL75" s="34">
        <v>-3933.1</v>
      </c>
      <c r="BM75" s="34">
        <f t="shared" si="30"/>
        <v>-39831.599999999999</v>
      </c>
      <c r="BN75" s="34">
        <f t="shared" si="28"/>
        <v>-2300</v>
      </c>
      <c r="BO75" s="34">
        <f t="shared" si="28"/>
        <v>-2500</v>
      </c>
      <c r="BP75" s="34">
        <f t="shared" si="28"/>
        <v>-2700</v>
      </c>
      <c r="BQ75" s="34">
        <f t="shared" si="26"/>
        <v>-2900</v>
      </c>
      <c r="BR75" s="34">
        <f t="shared" si="26"/>
        <v>-3000</v>
      </c>
      <c r="BS75" s="34">
        <f t="shared" si="26"/>
        <v>-3200</v>
      </c>
      <c r="BT75" s="34">
        <f t="shared" si="26"/>
        <v>-3400</v>
      </c>
      <c r="BU75" s="34">
        <f t="shared" si="26"/>
        <v>-3600</v>
      </c>
      <c r="BV75" s="34">
        <f t="shared" si="26"/>
        <v>-3800</v>
      </c>
      <c r="BW75" s="34">
        <f t="shared" si="26"/>
        <v>-4000</v>
      </c>
      <c r="BX75" s="34">
        <f t="shared" si="26"/>
        <v>-4200</v>
      </c>
      <c r="BY75" s="34">
        <f t="shared" si="26"/>
        <v>-4300</v>
      </c>
      <c r="BZ75" s="64">
        <f t="shared" si="31"/>
        <v>0.94812756432922507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  <c r="BA76" s="34">
        <v>7659</v>
      </c>
      <c r="BB76" s="34">
        <v>7625.7</v>
      </c>
      <c r="BC76" s="34">
        <v>7592.4</v>
      </c>
      <c r="BD76" s="34">
        <v>7559.1</v>
      </c>
      <c r="BE76" s="34">
        <v>7525.8</v>
      </c>
      <c r="BF76" s="34">
        <v>7492.5</v>
      </c>
      <c r="BG76" s="34">
        <v>7459.2</v>
      </c>
      <c r="BH76" s="34">
        <v>7425.9</v>
      </c>
      <c r="BI76" s="34">
        <v>7392.6</v>
      </c>
      <c r="BJ76" s="34">
        <v>7359.3</v>
      </c>
      <c r="BK76" s="34">
        <v>7326</v>
      </c>
      <c r="BL76" s="34">
        <v>7292.7</v>
      </c>
      <c r="BM76" s="34">
        <f t="shared" si="30"/>
        <v>89710.2</v>
      </c>
      <c r="BN76" s="34">
        <f t="shared" si="28"/>
        <v>7700</v>
      </c>
      <c r="BO76" s="34">
        <f t="shared" si="28"/>
        <v>7600</v>
      </c>
      <c r="BP76" s="34">
        <f t="shared" si="28"/>
        <v>7600</v>
      </c>
      <c r="BQ76" s="34">
        <f t="shared" si="26"/>
        <v>7600</v>
      </c>
      <c r="BR76" s="34">
        <f t="shared" si="26"/>
        <v>7500</v>
      </c>
      <c r="BS76" s="34">
        <f t="shared" si="26"/>
        <v>7500</v>
      </c>
      <c r="BT76" s="34">
        <f t="shared" si="26"/>
        <v>7500</v>
      </c>
      <c r="BU76" s="34">
        <f t="shared" si="26"/>
        <v>7400</v>
      </c>
      <c r="BV76" s="34">
        <f t="shared" si="26"/>
        <v>7400</v>
      </c>
      <c r="BW76" s="34">
        <f t="shared" si="26"/>
        <v>7400</v>
      </c>
      <c r="BX76" s="34">
        <f t="shared" si="26"/>
        <v>7300</v>
      </c>
      <c r="BY76" s="34">
        <f t="shared" si="26"/>
        <v>7300</v>
      </c>
      <c r="BZ76" s="64">
        <f t="shared" si="31"/>
        <v>0.58707880209025698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  <c r="BA77" s="34">
        <v>11999</v>
      </c>
      <c r="BB77" s="34">
        <v>12075.7</v>
      </c>
      <c r="BC77" s="34">
        <v>12152.4</v>
      </c>
      <c r="BD77" s="34">
        <v>12229.1</v>
      </c>
      <c r="BE77" s="34">
        <v>12305.8</v>
      </c>
      <c r="BF77" s="34">
        <v>12382.5</v>
      </c>
      <c r="BG77" s="34">
        <v>12459.2</v>
      </c>
      <c r="BH77" s="34">
        <v>12535.9</v>
      </c>
      <c r="BI77" s="34">
        <v>12612.6</v>
      </c>
      <c r="BJ77" s="34">
        <v>12689.3</v>
      </c>
      <c r="BK77" s="34">
        <v>12766</v>
      </c>
      <c r="BL77" s="34">
        <v>12842.7</v>
      </c>
      <c r="BM77" s="34">
        <f t="shared" si="30"/>
        <v>149050.20000000001</v>
      </c>
      <c r="BN77" s="34">
        <f t="shared" si="28"/>
        <v>12000</v>
      </c>
      <c r="BO77" s="34">
        <f t="shared" si="28"/>
        <v>12000</v>
      </c>
      <c r="BP77" s="34">
        <f t="shared" si="28"/>
        <v>12100</v>
      </c>
      <c r="BQ77" s="34">
        <f t="shared" si="26"/>
        <v>12200</v>
      </c>
      <c r="BR77" s="34">
        <f t="shared" si="26"/>
        <v>12300</v>
      </c>
      <c r="BS77" s="34">
        <f t="shared" si="26"/>
        <v>12400</v>
      </c>
      <c r="BT77" s="34">
        <f t="shared" si="26"/>
        <v>12500</v>
      </c>
      <c r="BU77" s="34">
        <f t="shared" si="26"/>
        <v>12500</v>
      </c>
      <c r="BV77" s="34">
        <f t="shared" si="26"/>
        <v>12600</v>
      </c>
      <c r="BW77" s="34">
        <f t="shared" si="26"/>
        <v>12700</v>
      </c>
      <c r="BX77" s="34">
        <f t="shared" si="26"/>
        <v>12800</v>
      </c>
      <c r="BY77" s="34">
        <f t="shared" si="26"/>
        <v>12900</v>
      </c>
      <c r="BZ77" s="64">
        <f t="shared" si="31"/>
        <v>0.86824047411501692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  <c r="BA78" s="34">
        <v>16437</v>
      </c>
      <c r="BB78" s="34">
        <v>16561</v>
      </c>
      <c r="BC78" s="34">
        <v>16685</v>
      </c>
      <c r="BD78" s="34">
        <v>16809</v>
      </c>
      <c r="BE78" s="34">
        <v>16933</v>
      </c>
      <c r="BF78" s="34">
        <v>17057</v>
      </c>
      <c r="BG78" s="34">
        <v>17181</v>
      </c>
      <c r="BH78" s="34">
        <v>17305</v>
      </c>
      <c r="BI78" s="34">
        <v>17429</v>
      </c>
      <c r="BJ78" s="34">
        <v>17553</v>
      </c>
      <c r="BK78" s="34">
        <v>17677</v>
      </c>
      <c r="BL78" s="34">
        <v>17801</v>
      </c>
      <c r="BM78" s="34">
        <f t="shared" si="30"/>
        <v>205428</v>
      </c>
      <c r="BN78" s="34">
        <f t="shared" si="28"/>
        <v>16400</v>
      </c>
      <c r="BO78" s="34">
        <f t="shared" si="28"/>
        <v>16500</v>
      </c>
      <c r="BP78" s="34">
        <f t="shared" si="28"/>
        <v>16600</v>
      </c>
      <c r="BQ78" s="34">
        <f t="shared" si="26"/>
        <v>16800</v>
      </c>
      <c r="BR78" s="34">
        <f t="shared" si="26"/>
        <v>16900</v>
      </c>
      <c r="BS78" s="34">
        <f t="shared" si="26"/>
        <v>17100</v>
      </c>
      <c r="BT78" s="34">
        <f t="shared" si="26"/>
        <v>17200</v>
      </c>
      <c r="BU78" s="34">
        <f t="shared" si="26"/>
        <v>17300</v>
      </c>
      <c r="BV78" s="34">
        <f t="shared" si="26"/>
        <v>17500</v>
      </c>
      <c r="BW78" s="34">
        <f t="shared" si="26"/>
        <v>17600</v>
      </c>
      <c r="BX78" s="34">
        <f t="shared" si="26"/>
        <v>17700</v>
      </c>
      <c r="BY78" s="34">
        <f t="shared" si="26"/>
        <v>17900</v>
      </c>
      <c r="BZ78" s="64">
        <f t="shared" si="31"/>
        <v>0.92521557064626858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  <c r="BA79" s="34">
        <v>8756</v>
      </c>
      <c r="BB79" s="34">
        <v>8675</v>
      </c>
      <c r="BC79" s="34">
        <v>8594</v>
      </c>
      <c r="BD79" s="34">
        <v>8513</v>
      </c>
      <c r="BE79" s="34">
        <v>8432</v>
      </c>
      <c r="BF79" s="34">
        <v>8351</v>
      </c>
      <c r="BG79" s="34">
        <v>8270</v>
      </c>
      <c r="BH79" s="34">
        <v>8189</v>
      </c>
      <c r="BI79" s="34">
        <v>8108</v>
      </c>
      <c r="BJ79" s="34">
        <v>8027</v>
      </c>
      <c r="BK79" s="34">
        <v>7946</v>
      </c>
      <c r="BL79" s="34">
        <v>7865</v>
      </c>
      <c r="BM79" s="34">
        <f t="shared" si="30"/>
        <v>99726</v>
      </c>
      <c r="BN79" s="34">
        <f t="shared" si="28"/>
        <v>8700</v>
      </c>
      <c r="BO79" s="34">
        <f t="shared" si="28"/>
        <v>8600</v>
      </c>
      <c r="BP79" s="34">
        <f t="shared" si="28"/>
        <v>8600</v>
      </c>
      <c r="BQ79" s="34">
        <f t="shared" si="26"/>
        <v>8500</v>
      </c>
      <c r="BR79" s="34">
        <f t="shared" si="26"/>
        <v>8400</v>
      </c>
      <c r="BS79" s="34">
        <f t="shared" si="26"/>
        <v>8300</v>
      </c>
      <c r="BT79" s="34">
        <f t="shared" si="26"/>
        <v>8300</v>
      </c>
      <c r="BU79" s="34">
        <f t="shared" si="26"/>
        <v>8200</v>
      </c>
      <c r="BV79" s="34">
        <f t="shared" si="26"/>
        <v>8100</v>
      </c>
      <c r="BW79" s="34">
        <f t="shared" si="26"/>
        <v>8100</v>
      </c>
      <c r="BX79" s="34">
        <f t="shared" si="26"/>
        <v>8000</v>
      </c>
      <c r="BY79" s="34">
        <f t="shared" si="26"/>
        <v>7900</v>
      </c>
      <c r="BZ79" s="64">
        <f t="shared" si="31"/>
        <v>0.86287277134712825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  <c r="BA80" s="34">
        <v>16877.5</v>
      </c>
      <c r="BB80" s="34">
        <v>17011.099999999999</v>
      </c>
      <c r="BC80" s="34">
        <v>17144.7</v>
      </c>
      <c r="BD80" s="34">
        <v>17278.3</v>
      </c>
      <c r="BE80" s="34">
        <v>17411.900000000001</v>
      </c>
      <c r="BF80" s="34">
        <v>17545.5</v>
      </c>
      <c r="BG80" s="34">
        <v>17679.099999999999</v>
      </c>
      <c r="BH80" s="34">
        <v>17812.7</v>
      </c>
      <c r="BI80" s="34">
        <v>17946.3</v>
      </c>
      <c r="BJ80" s="34">
        <v>18079.900000000001</v>
      </c>
      <c r="BK80" s="34">
        <v>18213.5</v>
      </c>
      <c r="BL80" s="34">
        <v>18347.099999999999</v>
      </c>
      <c r="BM80" s="34">
        <f t="shared" si="30"/>
        <v>211347.6</v>
      </c>
      <c r="BN80" s="34">
        <f t="shared" si="28"/>
        <v>16800</v>
      </c>
      <c r="BO80" s="34">
        <f t="shared" si="28"/>
        <v>17000</v>
      </c>
      <c r="BP80" s="34">
        <f t="shared" si="28"/>
        <v>17100</v>
      </c>
      <c r="BQ80" s="34">
        <f t="shared" si="26"/>
        <v>17200</v>
      </c>
      <c r="BR80" s="34">
        <f t="shared" si="26"/>
        <v>17400</v>
      </c>
      <c r="BS80" s="34">
        <f t="shared" si="26"/>
        <v>17500</v>
      </c>
      <c r="BT80" s="34">
        <f t="shared" si="26"/>
        <v>17700</v>
      </c>
      <c r="BU80" s="34">
        <f t="shared" si="26"/>
        <v>17800</v>
      </c>
      <c r="BV80" s="34">
        <f t="shared" si="26"/>
        <v>18000</v>
      </c>
      <c r="BW80" s="34">
        <f t="shared" si="26"/>
        <v>18100</v>
      </c>
      <c r="BX80" s="34">
        <f t="shared" si="26"/>
        <v>18300</v>
      </c>
      <c r="BY80" s="34">
        <f t="shared" si="26"/>
        <v>18400</v>
      </c>
      <c r="BZ80" s="64">
        <f t="shared" si="31"/>
        <v>0.87336072759231964</v>
      </c>
    </row>
    <row r="81" spans="1:78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  <c r="BA81" s="34">
        <v>-752.5</v>
      </c>
      <c r="BB81" s="34">
        <v>-801.2</v>
      </c>
      <c r="BC81" s="34">
        <v>-849.9</v>
      </c>
      <c r="BD81" s="34">
        <v>-898.6</v>
      </c>
      <c r="BE81" s="34">
        <v>-947.3</v>
      </c>
      <c r="BF81" s="34">
        <v>-996</v>
      </c>
      <c r="BG81" s="34">
        <v>-1044.7</v>
      </c>
      <c r="BH81" s="34">
        <v>-1093.4000000000001</v>
      </c>
      <c r="BI81" s="34">
        <v>-1142.0999999999999</v>
      </c>
      <c r="BJ81" s="34">
        <v>-1190.8</v>
      </c>
      <c r="BK81" s="34">
        <v>-1239.5</v>
      </c>
      <c r="BL81" s="34">
        <v>-1288.2</v>
      </c>
      <c r="BM81" s="34">
        <f t="shared" si="30"/>
        <v>-12244.2</v>
      </c>
      <c r="BN81" s="34">
        <f t="shared" si="28"/>
        <v>-400</v>
      </c>
      <c r="BO81" s="34">
        <f t="shared" si="28"/>
        <v>-500</v>
      </c>
      <c r="BP81" s="34">
        <f t="shared" si="28"/>
        <v>-600</v>
      </c>
      <c r="BQ81" s="34">
        <f t="shared" si="26"/>
        <v>-700</v>
      </c>
      <c r="BR81" s="34">
        <f t="shared" si="26"/>
        <v>-800</v>
      </c>
      <c r="BS81" s="34">
        <f t="shared" si="26"/>
        <v>-1000</v>
      </c>
      <c r="BT81" s="34">
        <f t="shared" si="26"/>
        <v>-1100</v>
      </c>
      <c r="BU81" s="34">
        <f t="shared" si="26"/>
        <v>-1200</v>
      </c>
      <c r="BV81" s="34">
        <f t="shared" si="26"/>
        <v>-1300</v>
      </c>
      <c r="BW81" s="34">
        <f t="shared" si="26"/>
        <v>-1400</v>
      </c>
      <c r="BX81" s="34">
        <f t="shared" si="26"/>
        <v>-1500</v>
      </c>
      <c r="BY81" s="34">
        <f t="shared" si="26"/>
        <v>-1600</v>
      </c>
      <c r="BZ81" s="64">
        <f t="shared" si="31"/>
        <v>0.65764244635480185</v>
      </c>
    </row>
    <row r="82" spans="1:78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  <c r="BA82" s="34">
        <v>2326</v>
      </c>
      <c r="BB82" s="34">
        <v>2137</v>
      </c>
      <c r="BC82" s="34">
        <v>1948</v>
      </c>
      <c r="BD82" s="34">
        <v>1759</v>
      </c>
      <c r="BE82" s="34">
        <v>1570</v>
      </c>
      <c r="BF82" s="34">
        <v>1381</v>
      </c>
      <c r="BG82" s="34">
        <v>1192</v>
      </c>
      <c r="BH82" s="34">
        <v>1003</v>
      </c>
      <c r="BI82" s="34">
        <v>814</v>
      </c>
      <c r="BJ82" s="34">
        <v>625</v>
      </c>
      <c r="BK82" s="34">
        <v>436</v>
      </c>
      <c r="BL82" s="34">
        <v>247</v>
      </c>
      <c r="BM82" s="34">
        <f t="shared" si="30"/>
        <v>15438</v>
      </c>
      <c r="BN82" s="34">
        <f t="shared" si="28"/>
        <v>1700</v>
      </c>
      <c r="BO82" s="34">
        <f t="shared" si="28"/>
        <v>1600</v>
      </c>
      <c r="BP82" s="34">
        <f t="shared" si="28"/>
        <v>1500</v>
      </c>
      <c r="BQ82" s="34">
        <f t="shared" si="26"/>
        <v>1500</v>
      </c>
      <c r="BR82" s="34">
        <f t="shared" si="26"/>
        <v>1400</v>
      </c>
      <c r="BS82" s="34">
        <f t="shared" si="26"/>
        <v>1300</v>
      </c>
      <c r="BT82" s="34">
        <f t="shared" si="26"/>
        <v>1300</v>
      </c>
      <c r="BU82" s="34">
        <f t="shared" si="26"/>
        <v>1200</v>
      </c>
      <c r="BV82" s="34">
        <f t="shared" si="26"/>
        <v>1100</v>
      </c>
      <c r="BW82" s="34">
        <f t="shared" si="26"/>
        <v>1000</v>
      </c>
      <c r="BX82" s="34">
        <f t="shared" si="26"/>
        <v>1000</v>
      </c>
      <c r="BY82" s="34">
        <f t="shared" si="26"/>
        <v>900</v>
      </c>
      <c r="BZ82" s="64">
        <f t="shared" si="31"/>
        <v>0.96036014025925287</v>
      </c>
    </row>
    <row r="83" spans="1:78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  <c r="BA83" s="34">
        <v>20513.5</v>
      </c>
      <c r="BB83" s="34">
        <v>20839.900000000001</v>
      </c>
      <c r="BC83" s="34">
        <v>21166.3</v>
      </c>
      <c r="BD83" s="34">
        <v>21492.7</v>
      </c>
      <c r="BE83" s="34">
        <v>21819.1</v>
      </c>
      <c r="BF83" s="34">
        <v>22145.5</v>
      </c>
      <c r="BG83" s="34">
        <v>22471.9</v>
      </c>
      <c r="BH83" s="34">
        <v>22798.3</v>
      </c>
      <c r="BI83" s="34">
        <v>23124.7</v>
      </c>
      <c r="BJ83" s="34">
        <v>23451.1</v>
      </c>
      <c r="BK83" s="34">
        <v>23777.5</v>
      </c>
      <c r="BL83" s="34">
        <v>24103.9</v>
      </c>
      <c r="BM83" s="34">
        <f t="shared" si="30"/>
        <v>267704.40000000002</v>
      </c>
      <c r="BN83" s="34">
        <f t="shared" si="28"/>
        <v>20100</v>
      </c>
      <c r="BO83" s="34">
        <f t="shared" si="28"/>
        <v>20500</v>
      </c>
      <c r="BP83" s="34">
        <f t="shared" si="28"/>
        <v>20900</v>
      </c>
      <c r="BQ83" s="34">
        <f t="shared" si="26"/>
        <v>21300</v>
      </c>
      <c r="BR83" s="34">
        <f t="shared" si="26"/>
        <v>21700</v>
      </c>
      <c r="BS83" s="34">
        <f t="shared" si="26"/>
        <v>22100</v>
      </c>
      <c r="BT83" s="34">
        <f t="shared" si="26"/>
        <v>22500</v>
      </c>
      <c r="BU83" s="34">
        <f t="shared" si="26"/>
        <v>22900</v>
      </c>
      <c r="BV83" s="34">
        <f t="shared" si="26"/>
        <v>23300</v>
      </c>
      <c r="BW83" s="34">
        <f t="shared" si="26"/>
        <v>23700</v>
      </c>
      <c r="BX83" s="34">
        <f t="shared" si="26"/>
        <v>24100</v>
      </c>
      <c r="BY83" s="34">
        <f t="shared" si="26"/>
        <v>24500</v>
      </c>
      <c r="BZ83" s="64">
        <f t="shared" si="31"/>
        <v>0.97729032388420234</v>
      </c>
    </row>
    <row r="84" spans="1:78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  <c r="BA84" s="34">
        <v>4544.5</v>
      </c>
      <c r="BB84" s="34">
        <v>4648.1000000000004</v>
      </c>
      <c r="BC84" s="34">
        <v>4751.7</v>
      </c>
      <c r="BD84" s="34">
        <v>4855.3</v>
      </c>
      <c r="BE84" s="34">
        <v>4958.8999999999996</v>
      </c>
      <c r="BF84" s="34">
        <v>5062.5</v>
      </c>
      <c r="BG84" s="34">
        <v>5166.1000000000004</v>
      </c>
      <c r="BH84" s="34">
        <v>5269.7</v>
      </c>
      <c r="BI84" s="34">
        <v>5373.3</v>
      </c>
      <c r="BJ84" s="34">
        <v>5476.9</v>
      </c>
      <c r="BK84" s="34">
        <v>5580.5</v>
      </c>
      <c r="BL84" s="34">
        <v>5684.1</v>
      </c>
      <c r="BM84" s="34">
        <f t="shared" si="30"/>
        <v>61371.6</v>
      </c>
      <c r="BN84" s="34">
        <f t="shared" si="28"/>
        <v>4400</v>
      </c>
      <c r="BO84" s="34">
        <f t="shared" si="28"/>
        <v>4500</v>
      </c>
      <c r="BP84" s="34">
        <f t="shared" si="28"/>
        <v>4600</v>
      </c>
      <c r="BQ84" s="34">
        <f t="shared" si="26"/>
        <v>4800</v>
      </c>
      <c r="BR84" s="34">
        <f t="shared" si="26"/>
        <v>4900</v>
      </c>
      <c r="BS84" s="34">
        <f t="shared" si="26"/>
        <v>5000</v>
      </c>
      <c r="BT84" s="34">
        <f t="shared" si="26"/>
        <v>5200</v>
      </c>
      <c r="BU84" s="34">
        <f t="shared" si="26"/>
        <v>5300</v>
      </c>
      <c r="BV84" s="34">
        <f t="shared" si="26"/>
        <v>5500</v>
      </c>
      <c r="BW84" s="34">
        <f t="shared" si="26"/>
        <v>5600</v>
      </c>
      <c r="BX84" s="34">
        <f t="shared" si="26"/>
        <v>5700</v>
      </c>
      <c r="BY84" s="34">
        <f t="shared" si="26"/>
        <v>5900</v>
      </c>
      <c r="BZ84" s="64">
        <f t="shared" si="31"/>
        <v>0.88637422724194403</v>
      </c>
    </row>
    <row r="85" spans="1:78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  <c r="BA85" s="34">
        <v>20409</v>
      </c>
      <c r="BB85" s="34">
        <v>20550</v>
      </c>
      <c r="BC85" s="34">
        <v>20691</v>
      </c>
      <c r="BD85" s="34">
        <v>20832</v>
      </c>
      <c r="BE85" s="34">
        <v>20973</v>
      </c>
      <c r="BF85" s="34">
        <v>21114</v>
      </c>
      <c r="BG85" s="34">
        <v>21255</v>
      </c>
      <c r="BH85" s="34">
        <v>21396</v>
      </c>
      <c r="BI85" s="34">
        <v>21537</v>
      </c>
      <c r="BJ85" s="34">
        <v>21678</v>
      </c>
      <c r="BK85" s="34">
        <v>21819</v>
      </c>
      <c r="BL85" s="34">
        <v>21960</v>
      </c>
      <c r="BM85" s="34">
        <f t="shared" si="30"/>
        <v>254214</v>
      </c>
      <c r="BN85" s="34">
        <f t="shared" si="28"/>
        <v>20300</v>
      </c>
      <c r="BO85" s="34">
        <f t="shared" si="28"/>
        <v>20500</v>
      </c>
      <c r="BP85" s="34">
        <f t="shared" si="28"/>
        <v>20600</v>
      </c>
      <c r="BQ85" s="34">
        <f t="shared" si="26"/>
        <v>20800</v>
      </c>
      <c r="BR85" s="34">
        <f t="shared" si="26"/>
        <v>21000</v>
      </c>
      <c r="BS85" s="34">
        <f t="shared" si="26"/>
        <v>21100</v>
      </c>
      <c r="BT85" s="34">
        <f t="shared" si="26"/>
        <v>21300</v>
      </c>
      <c r="BU85" s="34">
        <f t="shared" si="26"/>
        <v>21400</v>
      </c>
      <c r="BV85" s="34">
        <f t="shared" si="26"/>
        <v>21600</v>
      </c>
      <c r="BW85" s="34">
        <f t="shared" si="26"/>
        <v>21700</v>
      </c>
      <c r="BX85" s="34">
        <f t="shared" si="26"/>
        <v>21900</v>
      </c>
      <c r="BY85" s="34">
        <f t="shared" si="26"/>
        <v>22000</v>
      </c>
      <c r="BZ85" s="64">
        <f t="shared" si="31"/>
        <v>0.94687352697072824</v>
      </c>
    </row>
    <row r="86" spans="1:78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  <c r="BA86" s="34">
        <v>8034.5</v>
      </c>
      <c r="BB86" s="34">
        <v>7887.2</v>
      </c>
      <c r="BC86" s="34">
        <v>7739.9</v>
      </c>
      <c r="BD86" s="34">
        <v>7592.6</v>
      </c>
      <c r="BE86" s="34">
        <v>7445.3</v>
      </c>
      <c r="BF86" s="34">
        <v>7298</v>
      </c>
      <c r="BG86" s="34">
        <v>7150.7</v>
      </c>
      <c r="BH86" s="34">
        <v>7003.4</v>
      </c>
      <c r="BI86" s="34">
        <v>6856.1</v>
      </c>
      <c r="BJ86" s="34">
        <v>6708.8</v>
      </c>
      <c r="BK86" s="34">
        <v>6561.5</v>
      </c>
      <c r="BL86" s="34">
        <v>6414.2</v>
      </c>
      <c r="BM86" s="34">
        <f t="shared" si="30"/>
        <v>86692.2</v>
      </c>
      <c r="BN86" s="34">
        <f t="shared" si="28"/>
        <v>7900</v>
      </c>
      <c r="BO86" s="34">
        <f t="shared" si="28"/>
        <v>7800</v>
      </c>
      <c r="BP86" s="34">
        <f t="shared" si="28"/>
        <v>7600</v>
      </c>
      <c r="BQ86" s="34">
        <f t="shared" si="26"/>
        <v>7500</v>
      </c>
      <c r="BR86" s="34">
        <f t="shared" si="26"/>
        <v>7400</v>
      </c>
      <c r="BS86" s="34">
        <f t="shared" si="26"/>
        <v>7300</v>
      </c>
      <c r="BT86" s="34">
        <f t="shared" si="26"/>
        <v>7200</v>
      </c>
      <c r="BU86" s="34">
        <f t="shared" si="26"/>
        <v>7000</v>
      </c>
      <c r="BV86" s="34">
        <f t="shared" si="26"/>
        <v>6900</v>
      </c>
      <c r="BW86" s="34">
        <f t="shared" si="26"/>
        <v>6800</v>
      </c>
      <c r="BX86" s="34">
        <f t="shared" si="26"/>
        <v>6700</v>
      </c>
      <c r="BY86" s="34">
        <f t="shared" si="26"/>
        <v>6600</v>
      </c>
      <c r="BZ86" s="64">
        <f t="shared" si="31"/>
        <v>0.92856024210279431</v>
      </c>
    </row>
    <row r="87" spans="1:78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  <c r="BA87" s="34">
        <v>-160.5</v>
      </c>
      <c r="BB87" s="34">
        <v>-333.1</v>
      </c>
      <c r="BC87" s="34">
        <v>-505.7</v>
      </c>
      <c r="BD87" s="34">
        <v>-678.3</v>
      </c>
      <c r="BE87" s="34">
        <v>-850.9</v>
      </c>
      <c r="BF87" s="34">
        <v>-1023.5</v>
      </c>
      <c r="BG87" s="34">
        <v>-1196.0999999999999</v>
      </c>
      <c r="BH87" s="34">
        <v>-1368.7</v>
      </c>
      <c r="BI87" s="34">
        <v>-1541.3</v>
      </c>
      <c r="BJ87" s="34">
        <v>-1713.9</v>
      </c>
      <c r="BK87" s="34">
        <v>-1886.5</v>
      </c>
      <c r="BL87" s="34">
        <v>-2059.1</v>
      </c>
      <c r="BM87" s="34">
        <f t="shared" si="30"/>
        <v>-13317.6</v>
      </c>
      <c r="BN87" s="34">
        <f t="shared" si="28"/>
        <v>-2200</v>
      </c>
      <c r="BO87" s="34">
        <f t="shared" si="28"/>
        <v>-2000</v>
      </c>
      <c r="BP87" s="34">
        <f t="shared" si="28"/>
        <v>-1800</v>
      </c>
      <c r="BQ87" s="34">
        <f t="shared" si="26"/>
        <v>-1600</v>
      </c>
      <c r="BR87" s="34">
        <f t="shared" si="26"/>
        <v>-1400</v>
      </c>
      <c r="BS87" s="34">
        <f t="shared" si="26"/>
        <v>-1200</v>
      </c>
      <c r="BT87" s="34">
        <f t="shared" ref="BT87:BY129" si="34">ROUND($BM87/SUM($AO87:$AZ87)*AU87,-2)</f>
        <v>-1000</v>
      </c>
      <c r="BU87" s="34">
        <f t="shared" si="34"/>
        <v>-800</v>
      </c>
      <c r="BV87" s="34">
        <f t="shared" si="34"/>
        <v>-600</v>
      </c>
      <c r="BW87" s="34">
        <f t="shared" si="34"/>
        <v>-400</v>
      </c>
      <c r="BX87" s="34">
        <f t="shared" si="34"/>
        <v>-200</v>
      </c>
      <c r="BY87" s="34">
        <f t="shared" si="34"/>
        <v>0</v>
      </c>
      <c r="BZ87" s="64">
        <f t="shared" si="31"/>
        <v>0.9780913297598347</v>
      </c>
    </row>
    <row r="88" spans="1:78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  <c r="BA88" s="34">
        <v>-1136</v>
      </c>
      <c r="BB88" s="34">
        <v>-1303</v>
      </c>
      <c r="BC88" s="34">
        <v>-1470</v>
      </c>
      <c r="BD88" s="34">
        <v>-1637</v>
      </c>
      <c r="BE88" s="34">
        <v>-1804</v>
      </c>
      <c r="BF88" s="34">
        <v>-1971</v>
      </c>
      <c r="BG88" s="34">
        <v>-2138</v>
      </c>
      <c r="BH88" s="34">
        <v>-2305</v>
      </c>
      <c r="BI88" s="34">
        <v>-2472</v>
      </c>
      <c r="BJ88" s="34">
        <v>-2639</v>
      </c>
      <c r="BK88" s="34">
        <v>-2806</v>
      </c>
      <c r="BL88" s="34">
        <v>-2973</v>
      </c>
      <c r="BM88" s="34">
        <f t="shared" si="30"/>
        <v>-24654</v>
      </c>
      <c r="BN88" s="34">
        <f t="shared" si="28"/>
        <v>35000</v>
      </c>
      <c r="BO88" s="34">
        <f t="shared" si="28"/>
        <v>28200</v>
      </c>
      <c r="BP88" s="34">
        <f t="shared" si="28"/>
        <v>21500</v>
      </c>
      <c r="BQ88" s="34">
        <f t="shared" si="28"/>
        <v>14800</v>
      </c>
      <c r="BR88" s="34">
        <f t="shared" si="28"/>
        <v>8000</v>
      </c>
      <c r="BS88" s="34">
        <f t="shared" si="28"/>
        <v>1300</v>
      </c>
      <c r="BT88" s="34">
        <f t="shared" si="34"/>
        <v>-5400</v>
      </c>
      <c r="BU88" s="34">
        <f t="shared" si="34"/>
        <v>-12100</v>
      </c>
      <c r="BV88" s="34">
        <f t="shared" si="34"/>
        <v>-18900</v>
      </c>
      <c r="BW88" s="34">
        <f t="shared" si="34"/>
        <v>-25600</v>
      </c>
      <c r="BX88" s="34">
        <f t="shared" si="34"/>
        <v>-32400</v>
      </c>
      <c r="BY88" s="34">
        <f t="shared" si="34"/>
        <v>-39100</v>
      </c>
      <c r="BZ88" s="64">
        <f t="shared" si="31"/>
        <v>0.94853504713853309</v>
      </c>
    </row>
    <row r="89" spans="1:78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  <c r="BA89" s="34">
        <v>-2576.5</v>
      </c>
      <c r="BB89" s="34">
        <v>-2607.9</v>
      </c>
      <c r="BC89" s="34">
        <v>-2639.3</v>
      </c>
      <c r="BD89" s="34">
        <v>-2670.7</v>
      </c>
      <c r="BE89" s="34">
        <v>-2702.1</v>
      </c>
      <c r="BF89" s="34">
        <v>-2733.5</v>
      </c>
      <c r="BG89" s="34">
        <v>-2764.9</v>
      </c>
      <c r="BH89" s="34">
        <v>-2796.3</v>
      </c>
      <c r="BI89" s="34">
        <v>-2827.7</v>
      </c>
      <c r="BJ89" s="34">
        <v>-2859.1</v>
      </c>
      <c r="BK89" s="34">
        <v>-2890.5</v>
      </c>
      <c r="BL89" s="34">
        <v>-2921.9</v>
      </c>
      <c r="BM89" s="34">
        <f t="shared" si="30"/>
        <v>-32990.400000000001</v>
      </c>
      <c r="BN89" s="34">
        <f t="shared" si="28"/>
        <v>-2600</v>
      </c>
      <c r="BO89" s="34">
        <f t="shared" si="28"/>
        <v>-2600</v>
      </c>
      <c r="BP89" s="34">
        <f t="shared" si="28"/>
        <v>-2600</v>
      </c>
      <c r="BQ89" s="34">
        <f t="shared" si="28"/>
        <v>-2700</v>
      </c>
      <c r="BR89" s="34">
        <f t="shared" si="28"/>
        <v>-2700</v>
      </c>
      <c r="BS89" s="34">
        <f t="shared" si="28"/>
        <v>-2700</v>
      </c>
      <c r="BT89" s="34">
        <f t="shared" si="34"/>
        <v>-2800</v>
      </c>
      <c r="BU89" s="34">
        <f t="shared" si="34"/>
        <v>-2800</v>
      </c>
      <c r="BV89" s="34">
        <f t="shared" si="34"/>
        <v>-2800</v>
      </c>
      <c r="BW89" s="34">
        <f t="shared" si="34"/>
        <v>-2900</v>
      </c>
      <c r="BX89" s="34">
        <f t="shared" si="34"/>
        <v>-2900</v>
      </c>
      <c r="BY89" s="34">
        <f t="shared" si="34"/>
        <v>-2900</v>
      </c>
      <c r="BZ89" s="64">
        <f t="shared" si="31"/>
        <v>0.37916036746267656</v>
      </c>
    </row>
    <row r="90" spans="1:78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  <c r="BA90" s="34">
        <v>8509</v>
      </c>
      <c r="BB90" s="34">
        <v>8538</v>
      </c>
      <c r="BC90" s="34">
        <v>8567</v>
      </c>
      <c r="BD90" s="34">
        <v>8596</v>
      </c>
      <c r="BE90" s="34">
        <v>8625</v>
      </c>
      <c r="BF90" s="34">
        <v>8654</v>
      </c>
      <c r="BG90" s="34">
        <v>8683</v>
      </c>
      <c r="BH90" s="34">
        <v>8712</v>
      </c>
      <c r="BI90" s="34">
        <v>8741</v>
      </c>
      <c r="BJ90" s="34">
        <v>8770</v>
      </c>
      <c r="BK90" s="34">
        <v>8799</v>
      </c>
      <c r="BL90" s="34">
        <v>8828</v>
      </c>
      <c r="BM90" s="34">
        <f t="shared" si="30"/>
        <v>104022</v>
      </c>
      <c r="BN90" s="34">
        <f t="shared" si="28"/>
        <v>8500</v>
      </c>
      <c r="BO90" s="34">
        <f t="shared" si="28"/>
        <v>8500</v>
      </c>
      <c r="BP90" s="34">
        <f t="shared" si="28"/>
        <v>8600</v>
      </c>
      <c r="BQ90" s="34">
        <f t="shared" si="28"/>
        <v>8600</v>
      </c>
      <c r="BR90" s="34">
        <f t="shared" si="28"/>
        <v>8600</v>
      </c>
      <c r="BS90" s="34">
        <f t="shared" si="28"/>
        <v>8700</v>
      </c>
      <c r="BT90" s="34">
        <f t="shared" si="34"/>
        <v>8700</v>
      </c>
      <c r="BU90" s="34">
        <f t="shared" si="34"/>
        <v>8700</v>
      </c>
      <c r="BV90" s="34">
        <f t="shared" si="34"/>
        <v>8700</v>
      </c>
      <c r="BW90" s="34">
        <f t="shared" si="34"/>
        <v>8800</v>
      </c>
      <c r="BX90" s="34">
        <f t="shared" si="34"/>
        <v>8800</v>
      </c>
      <c r="BY90" s="34">
        <f t="shared" si="34"/>
        <v>8800</v>
      </c>
      <c r="BZ90" s="64">
        <f t="shared" si="31"/>
        <v>0.45167984080677476</v>
      </c>
    </row>
    <row r="91" spans="1:78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  <c r="BA91" s="34">
        <v>-4055</v>
      </c>
      <c r="BB91" s="34">
        <v>-4198</v>
      </c>
      <c r="BC91" s="34">
        <v>-4341</v>
      </c>
      <c r="BD91" s="34">
        <v>-4484</v>
      </c>
      <c r="BE91" s="34">
        <v>-4627</v>
      </c>
      <c r="BF91" s="34">
        <v>-4770</v>
      </c>
      <c r="BG91" s="34">
        <v>-4913</v>
      </c>
      <c r="BH91" s="34">
        <v>-5056</v>
      </c>
      <c r="BI91" s="34">
        <v>-5199</v>
      </c>
      <c r="BJ91" s="34">
        <v>-5342</v>
      </c>
      <c r="BK91" s="34">
        <v>-5485</v>
      </c>
      <c r="BL91" s="34">
        <v>-5628</v>
      </c>
      <c r="BM91" s="34">
        <f t="shared" si="30"/>
        <v>-58098</v>
      </c>
      <c r="BN91" s="34">
        <f t="shared" si="28"/>
        <v>-3600</v>
      </c>
      <c r="BO91" s="34">
        <f t="shared" si="28"/>
        <v>-3800</v>
      </c>
      <c r="BP91" s="34">
        <f t="shared" si="28"/>
        <v>-4100</v>
      </c>
      <c r="BQ91" s="34">
        <f t="shared" si="28"/>
        <v>-4300</v>
      </c>
      <c r="BR91" s="34">
        <f t="shared" si="28"/>
        <v>-4500</v>
      </c>
      <c r="BS91" s="34">
        <f t="shared" si="28"/>
        <v>-4700</v>
      </c>
      <c r="BT91" s="34">
        <f t="shared" si="34"/>
        <v>-5000</v>
      </c>
      <c r="BU91" s="34">
        <f t="shared" si="34"/>
        <v>-5200</v>
      </c>
      <c r="BV91" s="34">
        <f t="shared" si="34"/>
        <v>-5400</v>
      </c>
      <c r="BW91" s="34">
        <f t="shared" si="34"/>
        <v>-5600</v>
      </c>
      <c r="BX91" s="34">
        <f t="shared" si="34"/>
        <v>-5800</v>
      </c>
      <c r="BY91" s="34">
        <f t="shared" si="34"/>
        <v>-6100</v>
      </c>
      <c r="BZ91" s="64">
        <f t="shared" si="31"/>
        <v>0.96761422220437754</v>
      </c>
    </row>
    <row r="92" spans="1:78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  <c r="BA92" s="34">
        <v>3619.5</v>
      </c>
      <c r="BB92" s="34">
        <v>3520.1</v>
      </c>
      <c r="BC92" s="34">
        <v>3420.7</v>
      </c>
      <c r="BD92" s="34">
        <v>3321.3</v>
      </c>
      <c r="BE92" s="34">
        <v>3221.9</v>
      </c>
      <c r="BF92" s="34">
        <v>3122.5</v>
      </c>
      <c r="BG92" s="34">
        <v>3023.1</v>
      </c>
      <c r="BH92" s="34">
        <v>2923.7</v>
      </c>
      <c r="BI92" s="34">
        <v>2824.3</v>
      </c>
      <c r="BJ92" s="34">
        <v>2724.9</v>
      </c>
      <c r="BK92" s="34">
        <v>2625.5</v>
      </c>
      <c r="BL92" s="34">
        <v>2526.1</v>
      </c>
      <c r="BM92" s="34">
        <f t="shared" si="30"/>
        <v>36873.599999999999</v>
      </c>
      <c r="BN92" s="34">
        <f t="shared" si="28"/>
        <v>3500</v>
      </c>
      <c r="BO92" s="34">
        <f t="shared" si="28"/>
        <v>3400</v>
      </c>
      <c r="BP92" s="34">
        <f t="shared" si="28"/>
        <v>3300</v>
      </c>
      <c r="BQ92" s="34">
        <f t="shared" si="28"/>
        <v>3300</v>
      </c>
      <c r="BR92" s="34">
        <f t="shared" si="28"/>
        <v>3200</v>
      </c>
      <c r="BS92" s="34">
        <f t="shared" si="28"/>
        <v>3100</v>
      </c>
      <c r="BT92" s="34">
        <f t="shared" si="34"/>
        <v>3000</v>
      </c>
      <c r="BU92" s="34">
        <f t="shared" si="34"/>
        <v>3000</v>
      </c>
      <c r="BV92" s="34">
        <f t="shared" si="34"/>
        <v>2900</v>
      </c>
      <c r="BW92" s="34">
        <f t="shared" si="34"/>
        <v>2800</v>
      </c>
      <c r="BX92" s="34">
        <f t="shared" si="34"/>
        <v>2800</v>
      </c>
      <c r="BY92" s="34">
        <f t="shared" si="34"/>
        <v>2700</v>
      </c>
      <c r="BZ92" s="64">
        <f t="shared" si="31"/>
        <v>0.85780747388294487</v>
      </c>
    </row>
    <row r="93" spans="1:78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  <c r="BA93" s="34">
        <v>6391.5</v>
      </c>
      <c r="BB93" s="34">
        <v>6453.8</v>
      </c>
      <c r="BC93" s="34">
        <v>6516.1</v>
      </c>
      <c r="BD93" s="34">
        <v>6578.4</v>
      </c>
      <c r="BE93" s="34">
        <v>6640.7</v>
      </c>
      <c r="BF93" s="34">
        <v>6703</v>
      </c>
      <c r="BG93" s="34">
        <v>6765.3</v>
      </c>
      <c r="BH93" s="34">
        <v>6827.6</v>
      </c>
      <c r="BI93" s="34">
        <v>6889.9</v>
      </c>
      <c r="BJ93" s="34">
        <v>6952.2</v>
      </c>
      <c r="BK93" s="34">
        <v>7014.5</v>
      </c>
      <c r="BL93" s="34">
        <v>7076.8</v>
      </c>
      <c r="BM93" s="34">
        <f t="shared" si="30"/>
        <v>80809.8</v>
      </c>
      <c r="BN93" s="34">
        <f t="shared" si="28"/>
        <v>6300</v>
      </c>
      <c r="BO93" s="34">
        <f t="shared" si="28"/>
        <v>6400</v>
      </c>
      <c r="BP93" s="34">
        <f t="shared" si="28"/>
        <v>6500</v>
      </c>
      <c r="BQ93" s="34">
        <f t="shared" si="28"/>
        <v>6600</v>
      </c>
      <c r="BR93" s="34">
        <f t="shared" si="28"/>
        <v>6600</v>
      </c>
      <c r="BS93" s="34">
        <f t="shared" si="28"/>
        <v>6700</v>
      </c>
      <c r="BT93" s="34">
        <f t="shared" si="34"/>
        <v>6800</v>
      </c>
      <c r="BU93" s="34">
        <f t="shared" si="34"/>
        <v>6800</v>
      </c>
      <c r="BV93" s="34">
        <f t="shared" si="34"/>
        <v>6900</v>
      </c>
      <c r="BW93" s="34">
        <f t="shared" si="34"/>
        <v>7000</v>
      </c>
      <c r="BX93" s="34">
        <f t="shared" si="34"/>
        <v>7000</v>
      </c>
      <c r="BY93" s="34">
        <f t="shared" si="34"/>
        <v>7100</v>
      </c>
      <c r="BZ93" s="64">
        <f t="shared" si="31"/>
        <v>0.82767398418228588</v>
      </c>
    </row>
    <row r="94" spans="1:78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  <c r="BA94" s="34">
        <v>11692</v>
      </c>
      <c r="BB94" s="34">
        <v>11691</v>
      </c>
      <c r="BC94" s="34">
        <v>11690</v>
      </c>
      <c r="BD94" s="34">
        <v>11689</v>
      </c>
      <c r="BE94" s="34">
        <v>11688</v>
      </c>
      <c r="BF94" s="34">
        <v>11687</v>
      </c>
      <c r="BG94" s="34">
        <v>11686</v>
      </c>
      <c r="BH94" s="34">
        <v>11685</v>
      </c>
      <c r="BI94" s="34">
        <v>11684</v>
      </c>
      <c r="BJ94" s="34">
        <v>11683</v>
      </c>
      <c r="BK94" s="34">
        <v>11682</v>
      </c>
      <c r="BL94" s="34">
        <v>11681</v>
      </c>
      <c r="BM94" s="34">
        <f t="shared" si="30"/>
        <v>140238</v>
      </c>
      <c r="BN94" s="34">
        <f t="shared" si="28"/>
        <v>11700</v>
      </c>
      <c r="BO94" s="34">
        <f t="shared" si="28"/>
        <v>11700</v>
      </c>
      <c r="BP94" s="34">
        <f t="shared" si="28"/>
        <v>11700</v>
      </c>
      <c r="BQ94" s="34">
        <f t="shared" si="28"/>
        <v>11700</v>
      </c>
      <c r="BR94" s="34">
        <f t="shared" si="28"/>
        <v>11700</v>
      </c>
      <c r="BS94" s="34">
        <f t="shared" si="28"/>
        <v>11700</v>
      </c>
      <c r="BT94" s="34">
        <f t="shared" si="34"/>
        <v>11700</v>
      </c>
      <c r="BU94" s="34">
        <f t="shared" si="34"/>
        <v>11700</v>
      </c>
      <c r="BV94" s="34">
        <f t="shared" si="34"/>
        <v>11700</v>
      </c>
      <c r="BW94" s="34">
        <f t="shared" si="34"/>
        <v>11700</v>
      </c>
      <c r="BX94" s="34">
        <f t="shared" si="34"/>
        <v>11700</v>
      </c>
      <c r="BY94" s="34">
        <f t="shared" si="34"/>
        <v>11700</v>
      </c>
      <c r="BZ94" s="64">
        <f t="shared" si="31"/>
        <v>2.0140644264956889E-2</v>
      </c>
    </row>
    <row r="95" spans="1:78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  <c r="BA95" s="34">
        <v>-9394</v>
      </c>
      <c r="BB95" s="34">
        <v>-9742</v>
      </c>
      <c r="BC95" s="34">
        <v>-10090</v>
      </c>
      <c r="BD95" s="34">
        <v>-10438</v>
      </c>
      <c r="BE95" s="34">
        <v>-10786</v>
      </c>
      <c r="BF95" s="34">
        <v>-11134</v>
      </c>
      <c r="BG95" s="34">
        <v>-11482</v>
      </c>
      <c r="BH95" s="34">
        <v>-11830</v>
      </c>
      <c r="BI95" s="34">
        <v>-12178</v>
      </c>
      <c r="BJ95" s="34">
        <v>-12526</v>
      </c>
      <c r="BK95" s="34">
        <v>-12874</v>
      </c>
      <c r="BL95" s="34">
        <v>-13222</v>
      </c>
      <c r="BM95" s="34">
        <f t="shared" si="30"/>
        <v>-135696</v>
      </c>
      <c r="BN95" s="34">
        <f t="shared" si="28"/>
        <v>-8300</v>
      </c>
      <c r="BO95" s="34">
        <f t="shared" si="28"/>
        <v>-8800</v>
      </c>
      <c r="BP95" s="34">
        <f t="shared" si="28"/>
        <v>-9400</v>
      </c>
      <c r="BQ95" s="34">
        <f t="shared" si="28"/>
        <v>-9900</v>
      </c>
      <c r="BR95" s="34">
        <f t="shared" si="28"/>
        <v>-10500</v>
      </c>
      <c r="BS95" s="34">
        <f t="shared" si="28"/>
        <v>-11000</v>
      </c>
      <c r="BT95" s="34">
        <f t="shared" si="34"/>
        <v>-11600</v>
      </c>
      <c r="BU95" s="34">
        <f t="shared" si="34"/>
        <v>-12100</v>
      </c>
      <c r="BV95" s="34">
        <f t="shared" si="34"/>
        <v>-12700</v>
      </c>
      <c r="BW95" s="34">
        <f t="shared" si="34"/>
        <v>-13200</v>
      </c>
      <c r="BX95" s="34">
        <f t="shared" si="34"/>
        <v>-13800</v>
      </c>
      <c r="BY95" s="34">
        <f t="shared" si="34"/>
        <v>-14300</v>
      </c>
      <c r="BZ95" s="64">
        <f t="shared" si="31"/>
        <v>0.99301090700280981</v>
      </c>
    </row>
    <row r="96" spans="1:78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  <c r="BA96" s="34">
        <v>-121</v>
      </c>
      <c r="BB96" s="34">
        <v>-225</v>
      </c>
      <c r="BC96" s="34">
        <v>-329</v>
      </c>
      <c r="BD96" s="34">
        <v>-433</v>
      </c>
      <c r="BE96" s="34">
        <v>-537</v>
      </c>
      <c r="BF96" s="34">
        <v>-641</v>
      </c>
      <c r="BG96" s="34">
        <v>-745</v>
      </c>
      <c r="BH96" s="34">
        <v>-849</v>
      </c>
      <c r="BI96" s="34">
        <v>-953</v>
      </c>
      <c r="BJ96" s="34">
        <v>-1057</v>
      </c>
      <c r="BK96" s="34">
        <v>-1161</v>
      </c>
      <c r="BL96" s="34">
        <v>-1265</v>
      </c>
      <c r="BM96" s="34">
        <f t="shared" si="30"/>
        <v>-8316</v>
      </c>
      <c r="BN96" s="34">
        <f t="shared" si="28"/>
        <v>-1400</v>
      </c>
      <c r="BO96" s="34">
        <f t="shared" si="28"/>
        <v>-1300</v>
      </c>
      <c r="BP96" s="34">
        <f t="shared" si="28"/>
        <v>-1100</v>
      </c>
      <c r="BQ96" s="34">
        <f t="shared" si="28"/>
        <v>-1000</v>
      </c>
      <c r="BR96" s="34">
        <f t="shared" si="28"/>
        <v>-900</v>
      </c>
      <c r="BS96" s="34">
        <f t="shared" si="28"/>
        <v>-800</v>
      </c>
      <c r="BT96" s="34">
        <f t="shared" si="34"/>
        <v>-600</v>
      </c>
      <c r="BU96" s="34">
        <f t="shared" si="34"/>
        <v>-500</v>
      </c>
      <c r="BV96" s="34">
        <f t="shared" si="34"/>
        <v>-400</v>
      </c>
      <c r="BW96" s="34">
        <f t="shared" si="34"/>
        <v>-200</v>
      </c>
      <c r="BX96" s="34">
        <f t="shared" si="34"/>
        <v>-100</v>
      </c>
      <c r="BY96" s="34">
        <f t="shared" si="34"/>
        <v>0</v>
      </c>
      <c r="BZ96" s="64">
        <f t="shared" si="31"/>
        <v>0.88491195408435663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  <c r="BA97" s="34">
        <v>-5783</v>
      </c>
      <c r="BB97" s="34">
        <v>-5878.7</v>
      </c>
      <c r="BC97" s="34">
        <v>-5974.4</v>
      </c>
      <c r="BD97" s="34">
        <v>-6070.1</v>
      </c>
      <c r="BE97" s="34">
        <v>-6165.8</v>
      </c>
      <c r="BF97" s="34">
        <v>-6261.5</v>
      </c>
      <c r="BG97" s="34">
        <v>-6357.2</v>
      </c>
      <c r="BH97" s="34">
        <v>-6452.9</v>
      </c>
      <c r="BI97" s="34">
        <v>-6548.6</v>
      </c>
      <c r="BJ97" s="34">
        <v>-6644.3</v>
      </c>
      <c r="BK97" s="34">
        <v>-6740</v>
      </c>
      <c r="BL97" s="34">
        <v>-6835.7</v>
      </c>
      <c r="BM97" s="34">
        <f t="shared" si="30"/>
        <v>-75712.2</v>
      </c>
      <c r="BN97" s="34">
        <f t="shared" si="28"/>
        <v>-5700</v>
      </c>
      <c r="BO97" s="34">
        <f t="shared" si="28"/>
        <v>-5800</v>
      </c>
      <c r="BP97" s="34">
        <f t="shared" si="28"/>
        <v>-5900</v>
      </c>
      <c r="BQ97" s="34">
        <f t="shared" si="28"/>
        <v>-6000</v>
      </c>
      <c r="BR97" s="34">
        <f t="shared" si="28"/>
        <v>-6100</v>
      </c>
      <c r="BS97" s="34">
        <f t="shared" si="28"/>
        <v>-6300</v>
      </c>
      <c r="BT97" s="34">
        <f t="shared" si="34"/>
        <v>-6400</v>
      </c>
      <c r="BU97" s="34">
        <f t="shared" si="34"/>
        <v>-6500</v>
      </c>
      <c r="BV97" s="34">
        <f t="shared" si="34"/>
        <v>-6600</v>
      </c>
      <c r="BW97" s="34">
        <f t="shared" si="34"/>
        <v>-6700</v>
      </c>
      <c r="BX97" s="34">
        <f t="shared" si="34"/>
        <v>-6800</v>
      </c>
      <c r="BY97" s="34">
        <f t="shared" si="34"/>
        <v>-7000</v>
      </c>
      <c r="BZ97" s="64">
        <f t="shared" si="31"/>
        <v>0.90547217430616034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  <c r="BA98" s="39">
        <v>2186</v>
      </c>
      <c r="BB98" s="39">
        <v>1999.7</v>
      </c>
      <c r="BC98" s="39">
        <v>1813.4</v>
      </c>
      <c r="BD98" s="39">
        <v>1627.1</v>
      </c>
      <c r="BE98" s="39">
        <v>1440.8</v>
      </c>
      <c r="BF98" s="39">
        <v>1254.5</v>
      </c>
      <c r="BG98" s="39">
        <v>1068.2</v>
      </c>
      <c r="BH98" s="39">
        <v>881.9</v>
      </c>
      <c r="BI98" s="39">
        <v>695.6</v>
      </c>
      <c r="BJ98" s="39">
        <v>509.3</v>
      </c>
      <c r="BK98" s="39">
        <v>323</v>
      </c>
      <c r="BL98" s="39">
        <v>136.69999999999999</v>
      </c>
      <c r="BM98" s="39">
        <f t="shared" si="30"/>
        <v>13936.2</v>
      </c>
      <c r="BN98" s="39">
        <f t="shared" si="28"/>
        <v>1500</v>
      </c>
      <c r="BO98" s="39">
        <f t="shared" si="28"/>
        <v>1400</v>
      </c>
      <c r="BP98" s="39">
        <f t="shared" si="28"/>
        <v>1400</v>
      </c>
      <c r="BQ98" s="39">
        <f t="shared" si="28"/>
        <v>1300</v>
      </c>
      <c r="BR98" s="39">
        <f t="shared" si="28"/>
        <v>1300</v>
      </c>
      <c r="BS98" s="39">
        <f t="shared" si="28"/>
        <v>1200</v>
      </c>
      <c r="BT98" s="39">
        <f t="shared" si="34"/>
        <v>1100</v>
      </c>
      <c r="BU98" s="39">
        <f t="shared" si="34"/>
        <v>1100</v>
      </c>
      <c r="BV98" s="39">
        <f t="shared" si="34"/>
        <v>1000</v>
      </c>
      <c r="BW98" s="39">
        <f t="shared" si="34"/>
        <v>900</v>
      </c>
      <c r="BX98" s="39">
        <f t="shared" si="34"/>
        <v>900</v>
      </c>
      <c r="BY98" s="39">
        <f t="shared" si="34"/>
        <v>800</v>
      </c>
      <c r="BZ98" s="64">
        <f t="shared" si="31"/>
        <v>0.9707650346498381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BL99" si="35">SUBTOTAL(9,E75:E98)</f>
        <v>171908</v>
      </c>
      <c r="F99" s="43">
        <f t="shared" si="35"/>
        <v>168014</v>
      </c>
      <c r="G99" s="43">
        <f t="shared" si="35"/>
        <v>164197</v>
      </c>
      <c r="H99" s="43">
        <f t="shared" si="35"/>
        <v>161209</v>
      </c>
      <c r="I99" s="43">
        <f t="shared" si="35"/>
        <v>166272</v>
      </c>
      <c r="J99" s="43">
        <f t="shared" si="35"/>
        <v>167994</v>
      </c>
      <c r="K99" s="43">
        <f t="shared" si="35"/>
        <v>168397</v>
      </c>
      <c r="L99" s="43">
        <f t="shared" si="35"/>
        <v>162398</v>
      </c>
      <c r="M99" s="43">
        <f t="shared" si="35"/>
        <v>160972</v>
      </c>
      <c r="N99" s="43">
        <f t="shared" si="35"/>
        <v>163007</v>
      </c>
      <c r="O99" s="43">
        <f t="shared" si="35"/>
        <v>163113</v>
      </c>
      <c r="P99" s="43">
        <f t="shared" si="35"/>
        <v>160134</v>
      </c>
      <c r="Q99" s="43">
        <f t="shared" si="35"/>
        <v>159700</v>
      </c>
      <c r="R99" s="43">
        <f t="shared" si="35"/>
        <v>159147</v>
      </c>
      <c r="S99" s="43">
        <f t="shared" si="35"/>
        <v>155826</v>
      </c>
      <c r="T99" s="43">
        <f t="shared" si="35"/>
        <v>152495</v>
      </c>
      <c r="U99" s="43">
        <f t="shared" si="35"/>
        <v>147880</v>
      </c>
      <c r="V99" s="43">
        <f t="shared" si="35"/>
        <v>152455</v>
      </c>
      <c r="W99" s="43">
        <f t="shared" si="35"/>
        <v>149239</v>
      </c>
      <c r="X99" s="43">
        <f t="shared" si="35"/>
        <v>150334</v>
      </c>
      <c r="Y99" s="43">
        <f t="shared" si="35"/>
        <v>153425</v>
      </c>
      <c r="Z99" s="43">
        <f t="shared" si="35"/>
        <v>143075</v>
      </c>
      <c r="AA99" s="43">
        <f t="shared" si="35"/>
        <v>148074</v>
      </c>
      <c r="AB99" s="43">
        <f t="shared" si="35"/>
        <v>147087</v>
      </c>
      <c r="AC99" s="43">
        <f t="shared" si="35"/>
        <v>143203</v>
      </c>
      <c r="AD99" s="43">
        <f t="shared" si="35"/>
        <v>146342</v>
      </c>
      <c r="AE99" s="43">
        <f t="shared" si="35"/>
        <v>142740</v>
      </c>
      <c r="AF99" s="43">
        <f t="shared" si="35"/>
        <v>139734</v>
      </c>
      <c r="AG99" s="43">
        <f t="shared" si="35"/>
        <v>144451</v>
      </c>
      <c r="AH99" s="43">
        <f t="shared" si="35"/>
        <v>144654</v>
      </c>
      <c r="AI99" s="43">
        <f t="shared" si="35"/>
        <v>147989</v>
      </c>
      <c r="AJ99" s="43">
        <f t="shared" si="35"/>
        <v>142981</v>
      </c>
      <c r="AK99" s="43">
        <f t="shared" si="35"/>
        <v>140686</v>
      </c>
      <c r="AL99" s="43">
        <f t="shared" si="35"/>
        <v>136411</v>
      </c>
      <c r="AM99" s="43">
        <f t="shared" si="35"/>
        <v>132780</v>
      </c>
      <c r="AN99" s="43">
        <f t="shared" si="35"/>
        <v>135778</v>
      </c>
      <c r="AO99" s="43">
        <f t="shared" si="35"/>
        <v>134818</v>
      </c>
      <c r="AP99" s="43">
        <f t="shared" si="35"/>
        <v>133854</v>
      </c>
      <c r="AQ99" s="43">
        <f t="shared" si="35"/>
        <v>132893</v>
      </c>
      <c r="AR99" s="43">
        <f t="shared" si="35"/>
        <v>131932</v>
      </c>
      <c r="AS99" s="43">
        <f t="shared" si="35"/>
        <v>130967</v>
      </c>
      <c r="AT99" s="43">
        <f t="shared" si="35"/>
        <v>130010</v>
      </c>
      <c r="AU99" s="43">
        <f t="shared" si="35"/>
        <v>129048</v>
      </c>
      <c r="AV99" s="43">
        <f t="shared" si="35"/>
        <v>128082</v>
      </c>
      <c r="AW99" s="43">
        <f t="shared" si="35"/>
        <v>127120</v>
      </c>
      <c r="AX99" s="43">
        <f t="shared" si="35"/>
        <v>126159</v>
      </c>
      <c r="AY99" s="43">
        <f t="shared" si="35"/>
        <v>125196</v>
      </c>
      <c r="AZ99" s="43">
        <f t="shared" si="35"/>
        <v>124232</v>
      </c>
      <c r="BA99" s="43">
        <f t="shared" si="35"/>
        <v>123270</v>
      </c>
      <c r="BB99" s="43">
        <f t="shared" si="35"/>
        <v>122307.30000000002</v>
      </c>
      <c r="BC99" s="43">
        <f t="shared" si="35"/>
        <v>121344.59999999998</v>
      </c>
      <c r="BD99" s="43">
        <f t="shared" si="35"/>
        <v>120381.90000000002</v>
      </c>
      <c r="BE99" s="43">
        <f t="shared" si="35"/>
        <v>119419.19999999998</v>
      </c>
      <c r="BF99" s="43">
        <f t="shared" si="35"/>
        <v>118456.5</v>
      </c>
      <c r="BG99" s="43">
        <f t="shared" si="35"/>
        <v>117493.80000000002</v>
      </c>
      <c r="BH99" s="43">
        <f t="shared" si="35"/>
        <v>116531.09999999998</v>
      </c>
      <c r="BI99" s="43">
        <f t="shared" si="35"/>
        <v>115568.40000000002</v>
      </c>
      <c r="BJ99" s="43">
        <f t="shared" si="35"/>
        <v>114605.69999999998</v>
      </c>
      <c r="BK99" s="43">
        <f t="shared" si="35"/>
        <v>113643</v>
      </c>
      <c r="BL99" s="43">
        <f t="shared" si="35"/>
        <v>112680.30000000002</v>
      </c>
      <c r="BM99" s="56">
        <f t="shared" si="30"/>
        <v>1415701.8</v>
      </c>
      <c r="BN99" s="43">
        <f t="shared" si="28"/>
        <v>122800</v>
      </c>
      <c r="BO99" s="43">
        <f t="shared" si="28"/>
        <v>121900</v>
      </c>
      <c r="BP99" s="43">
        <f t="shared" si="28"/>
        <v>121000</v>
      </c>
      <c r="BQ99" s="43">
        <f t="shared" si="28"/>
        <v>120200</v>
      </c>
      <c r="BR99" s="43">
        <f t="shared" si="28"/>
        <v>119300</v>
      </c>
      <c r="BS99" s="43">
        <f t="shared" si="28"/>
        <v>118400</v>
      </c>
      <c r="BT99" s="43">
        <f t="shared" si="34"/>
        <v>117500</v>
      </c>
      <c r="BU99" s="43">
        <f t="shared" si="34"/>
        <v>116700</v>
      </c>
      <c r="BV99" s="43">
        <f t="shared" si="34"/>
        <v>115800</v>
      </c>
      <c r="BW99" s="43">
        <f t="shared" si="34"/>
        <v>114900</v>
      </c>
      <c r="BX99" s="43">
        <f t="shared" si="34"/>
        <v>114000</v>
      </c>
      <c r="BY99" s="43">
        <f t="shared" si="34"/>
        <v>113200</v>
      </c>
      <c r="BZ99" s="64">
        <f t="shared" si="31"/>
        <v>0.99000183250890028</v>
      </c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  <c r="BA100" s="34">
        <v>5593.5</v>
      </c>
      <c r="BB100" s="34">
        <v>5570.1</v>
      </c>
      <c r="BC100" s="34">
        <v>5546.7</v>
      </c>
      <c r="BD100" s="34">
        <v>5523.3</v>
      </c>
      <c r="BE100" s="34">
        <v>5499.9</v>
      </c>
      <c r="BF100" s="34">
        <v>5476.5</v>
      </c>
      <c r="BG100" s="34">
        <v>5453.1</v>
      </c>
      <c r="BH100" s="34">
        <v>5429.7</v>
      </c>
      <c r="BI100" s="34">
        <v>5406.3</v>
      </c>
      <c r="BJ100" s="34">
        <v>5382.9</v>
      </c>
      <c r="BK100" s="34">
        <v>5359.5</v>
      </c>
      <c r="BL100" s="34">
        <v>5336.1</v>
      </c>
      <c r="BM100" s="34">
        <f t="shared" si="30"/>
        <v>65577.600000000006</v>
      </c>
      <c r="BN100" s="34">
        <f t="shared" si="28"/>
        <v>5600</v>
      </c>
      <c r="BO100" s="34">
        <f t="shared" si="28"/>
        <v>5600</v>
      </c>
      <c r="BP100" s="34">
        <f t="shared" si="28"/>
        <v>5500</v>
      </c>
      <c r="BQ100" s="34">
        <f t="shared" si="28"/>
        <v>5500</v>
      </c>
      <c r="BR100" s="34">
        <f t="shared" si="28"/>
        <v>5500</v>
      </c>
      <c r="BS100" s="34">
        <f t="shared" si="28"/>
        <v>5500</v>
      </c>
      <c r="BT100" s="34">
        <f t="shared" si="34"/>
        <v>5500</v>
      </c>
      <c r="BU100" s="34">
        <f t="shared" si="34"/>
        <v>5400</v>
      </c>
      <c r="BV100" s="34">
        <f t="shared" si="34"/>
        <v>5400</v>
      </c>
      <c r="BW100" s="34">
        <f t="shared" si="34"/>
        <v>5400</v>
      </c>
      <c r="BX100" s="34">
        <f t="shared" si="34"/>
        <v>5400</v>
      </c>
      <c r="BY100" s="34">
        <f t="shared" si="34"/>
        <v>5300</v>
      </c>
      <c r="BZ100" s="64">
        <f t="shared" si="31"/>
        <v>0.23086794199062807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  <c r="BA101" s="34">
        <v>10357</v>
      </c>
      <c r="BB101" s="34">
        <v>10384</v>
      </c>
      <c r="BC101" s="34">
        <v>10411</v>
      </c>
      <c r="BD101" s="34">
        <v>10438</v>
      </c>
      <c r="BE101" s="34">
        <v>10465</v>
      </c>
      <c r="BF101" s="34">
        <v>10492</v>
      </c>
      <c r="BG101" s="34">
        <v>10519</v>
      </c>
      <c r="BH101" s="34">
        <v>10546</v>
      </c>
      <c r="BI101" s="34">
        <v>10573</v>
      </c>
      <c r="BJ101" s="34">
        <v>10600</v>
      </c>
      <c r="BK101" s="34">
        <v>10627</v>
      </c>
      <c r="BL101" s="34">
        <v>10654</v>
      </c>
      <c r="BM101" s="34">
        <f t="shared" si="30"/>
        <v>126066</v>
      </c>
      <c r="BN101" s="34">
        <f t="shared" si="28"/>
        <v>10400</v>
      </c>
      <c r="BO101" s="34">
        <f t="shared" si="28"/>
        <v>10400</v>
      </c>
      <c r="BP101" s="34">
        <f t="shared" si="28"/>
        <v>10400</v>
      </c>
      <c r="BQ101" s="34">
        <f t="shared" si="28"/>
        <v>10400</v>
      </c>
      <c r="BR101" s="34">
        <f t="shared" si="28"/>
        <v>10500</v>
      </c>
      <c r="BS101" s="34">
        <f t="shared" si="28"/>
        <v>10500</v>
      </c>
      <c r="BT101" s="34">
        <f t="shared" si="34"/>
        <v>10500</v>
      </c>
      <c r="BU101" s="34">
        <f t="shared" si="34"/>
        <v>10500</v>
      </c>
      <c r="BV101" s="34">
        <f t="shared" si="34"/>
        <v>10600</v>
      </c>
      <c r="BW101" s="34">
        <f t="shared" si="34"/>
        <v>10600</v>
      </c>
      <c r="BX101" s="34">
        <f t="shared" si="34"/>
        <v>10600</v>
      </c>
      <c r="BY101" s="34">
        <f t="shared" si="34"/>
        <v>10700</v>
      </c>
      <c r="BZ101" s="64">
        <f t="shared" si="31"/>
        <v>0.41292511334362553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  <c r="BA102" s="34">
        <v>17396.5</v>
      </c>
      <c r="BB102" s="34">
        <v>17542.099999999999</v>
      </c>
      <c r="BC102" s="34">
        <v>17687.7</v>
      </c>
      <c r="BD102" s="34">
        <v>17833.3</v>
      </c>
      <c r="BE102" s="34">
        <v>17978.900000000001</v>
      </c>
      <c r="BF102" s="34">
        <v>18124.5</v>
      </c>
      <c r="BG102" s="34">
        <v>18270.099999999999</v>
      </c>
      <c r="BH102" s="34">
        <v>18415.7</v>
      </c>
      <c r="BI102" s="34">
        <v>18561.3</v>
      </c>
      <c r="BJ102" s="34">
        <v>18706.900000000001</v>
      </c>
      <c r="BK102" s="34">
        <v>18852.5</v>
      </c>
      <c r="BL102" s="34">
        <v>18998.099999999999</v>
      </c>
      <c r="BM102" s="34">
        <f t="shared" si="30"/>
        <v>218367.6</v>
      </c>
      <c r="BN102" s="34">
        <f t="shared" si="28"/>
        <v>17300</v>
      </c>
      <c r="BO102" s="34">
        <f t="shared" si="28"/>
        <v>17500</v>
      </c>
      <c r="BP102" s="34">
        <f t="shared" si="28"/>
        <v>17600</v>
      </c>
      <c r="BQ102" s="34">
        <f t="shared" si="28"/>
        <v>17800</v>
      </c>
      <c r="BR102" s="34">
        <f t="shared" si="28"/>
        <v>18000</v>
      </c>
      <c r="BS102" s="34">
        <f t="shared" si="28"/>
        <v>18100</v>
      </c>
      <c r="BT102" s="34">
        <f t="shared" si="34"/>
        <v>18300</v>
      </c>
      <c r="BU102" s="34">
        <f t="shared" si="34"/>
        <v>18400</v>
      </c>
      <c r="BV102" s="34">
        <f t="shared" si="34"/>
        <v>18600</v>
      </c>
      <c r="BW102" s="34">
        <f t="shared" si="34"/>
        <v>18800</v>
      </c>
      <c r="BX102" s="34">
        <f t="shared" si="34"/>
        <v>18900</v>
      </c>
      <c r="BY102" s="34">
        <f t="shared" si="34"/>
        <v>19100</v>
      </c>
      <c r="BZ102" s="64">
        <f t="shared" si="31"/>
        <v>0.95771315234299759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  <c r="BA103" s="34">
        <v>-44</v>
      </c>
      <c r="BB103" s="34">
        <v>-144.30000000000001</v>
      </c>
      <c r="BC103" s="34">
        <v>-244.6</v>
      </c>
      <c r="BD103" s="34">
        <v>-344.9</v>
      </c>
      <c r="BE103" s="34">
        <v>-445.2</v>
      </c>
      <c r="BF103" s="34">
        <v>-545.5</v>
      </c>
      <c r="BG103" s="34">
        <v>-645.79999999999995</v>
      </c>
      <c r="BH103" s="34">
        <v>-746.1</v>
      </c>
      <c r="BI103" s="34">
        <v>-846.4</v>
      </c>
      <c r="BJ103" s="34">
        <v>-946.7</v>
      </c>
      <c r="BK103" s="34">
        <v>-1047</v>
      </c>
      <c r="BL103" s="34">
        <v>-1147.3</v>
      </c>
      <c r="BM103" s="34">
        <f t="shared" si="30"/>
        <v>-7147.8</v>
      </c>
      <c r="BN103" s="34">
        <f t="shared" si="28"/>
        <v>-1100</v>
      </c>
      <c r="BO103" s="34">
        <f t="shared" si="28"/>
        <v>-1000</v>
      </c>
      <c r="BP103" s="34">
        <f t="shared" si="28"/>
        <v>-900</v>
      </c>
      <c r="BQ103" s="34">
        <f t="shared" si="28"/>
        <v>-800</v>
      </c>
      <c r="BR103" s="34">
        <f t="shared" si="28"/>
        <v>-700</v>
      </c>
      <c r="BS103" s="34">
        <f t="shared" si="28"/>
        <v>-600</v>
      </c>
      <c r="BT103" s="34">
        <f t="shared" si="34"/>
        <v>-500</v>
      </c>
      <c r="BU103" s="34">
        <f t="shared" si="34"/>
        <v>-400</v>
      </c>
      <c r="BV103" s="34">
        <f t="shared" si="34"/>
        <v>-300</v>
      </c>
      <c r="BW103" s="34">
        <f t="shared" si="34"/>
        <v>-300</v>
      </c>
      <c r="BX103" s="34">
        <f t="shared" si="34"/>
        <v>-200</v>
      </c>
      <c r="BY103" s="34">
        <f t="shared" si="34"/>
        <v>-100</v>
      </c>
      <c r="BZ103" s="64">
        <f t="shared" si="31"/>
        <v>0.91337956699008438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  <c r="BA104" s="34">
        <v>-2224</v>
      </c>
      <c r="BB104" s="34">
        <v>-2385.3000000000002</v>
      </c>
      <c r="BC104" s="34">
        <v>-2546.6</v>
      </c>
      <c r="BD104" s="34">
        <v>-2707.9</v>
      </c>
      <c r="BE104" s="34">
        <v>-2869.2</v>
      </c>
      <c r="BF104" s="34">
        <v>-3030.5</v>
      </c>
      <c r="BG104" s="34">
        <v>-3191.8</v>
      </c>
      <c r="BH104" s="34">
        <v>-3353.1</v>
      </c>
      <c r="BI104" s="34">
        <v>-3514.4</v>
      </c>
      <c r="BJ104" s="34">
        <v>-3675.7</v>
      </c>
      <c r="BK104" s="34">
        <v>-3837</v>
      </c>
      <c r="BL104" s="34">
        <v>-3998.3</v>
      </c>
      <c r="BM104" s="34">
        <f t="shared" si="30"/>
        <v>-37333.800000000003</v>
      </c>
      <c r="BN104" s="34">
        <f t="shared" si="28"/>
        <v>-800</v>
      </c>
      <c r="BO104" s="34">
        <f t="shared" si="28"/>
        <v>-1200</v>
      </c>
      <c r="BP104" s="34">
        <f t="shared" si="28"/>
        <v>-1600</v>
      </c>
      <c r="BQ104" s="34">
        <f t="shared" si="28"/>
        <v>-2000</v>
      </c>
      <c r="BR104" s="34">
        <f t="shared" si="28"/>
        <v>-2500</v>
      </c>
      <c r="BS104" s="34">
        <f t="shared" si="28"/>
        <v>-2900</v>
      </c>
      <c r="BT104" s="34">
        <f t="shared" si="34"/>
        <v>-3300</v>
      </c>
      <c r="BU104" s="34">
        <f t="shared" si="34"/>
        <v>-3800</v>
      </c>
      <c r="BV104" s="34">
        <f t="shared" si="34"/>
        <v>-4200</v>
      </c>
      <c r="BW104" s="34">
        <f t="shared" si="34"/>
        <v>-4600</v>
      </c>
      <c r="BX104" s="34">
        <f t="shared" si="34"/>
        <v>-5000</v>
      </c>
      <c r="BY104" s="34">
        <f t="shared" si="34"/>
        <v>-5500</v>
      </c>
      <c r="BZ104" s="64">
        <f t="shared" si="31"/>
        <v>0.95300333455378949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  <c r="BA105" s="34">
        <v>-2580.5</v>
      </c>
      <c r="BB105" s="34">
        <v>-2631.1</v>
      </c>
      <c r="BC105" s="34">
        <v>-2681.7</v>
      </c>
      <c r="BD105" s="34">
        <v>-2732.3</v>
      </c>
      <c r="BE105" s="34">
        <v>-2782.9</v>
      </c>
      <c r="BF105" s="34">
        <v>-2833.5</v>
      </c>
      <c r="BG105" s="34">
        <v>-2884.1</v>
      </c>
      <c r="BH105" s="34">
        <v>-2934.7</v>
      </c>
      <c r="BI105" s="34">
        <v>-2985.3</v>
      </c>
      <c r="BJ105" s="34">
        <v>-3035.9</v>
      </c>
      <c r="BK105" s="34">
        <v>-3086.5</v>
      </c>
      <c r="BL105" s="34">
        <v>-3137.1</v>
      </c>
      <c r="BM105" s="34">
        <f t="shared" si="30"/>
        <v>-34305.599999999999</v>
      </c>
      <c r="BN105" s="34">
        <f t="shared" si="28"/>
        <v>-2500</v>
      </c>
      <c r="BO105" s="34">
        <f t="shared" si="28"/>
        <v>-2600</v>
      </c>
      <c r="BP105" s="34">
        <f t="shared" si="28"/>
        <v>-2600</v>
      </c>
      <c r="BQ105" s="34">
        <f t="shared" si="28"/>
        <v>-2700</v>
      </c>
      <c r="BR105" s="34">
        <f t="shared" si="28"/>
        <v>-2800</v>
      </c>
      <c r="BS105" s="34">
        <f t="shared" si="28"/>
        <v>-2800</v>
      </c>
      <c r="BT105" s="34">
        <f t="shared" si="34"/>
        <v>-2900</v>
      </c>
      <c r="BU105" s="34">
        <f t="shared" si="34"/>
        <v>-3000</v>
      </c>
      <c r="BV105" s="34">
        <f t="shared" si="34"/>
        <v>-3000</v>
      </c>
      <c r="BW105" s="34">
        <f t="shared" si="34"/>
        <v>-3100</v>
      </c>
      <c r="BX105" s="34">
        <f t="shared" si="34"/>
        <v>-3100</v>
      </c>
      <c r="BY105" s="34">
        <f t="shared" si="34"/>
        <v>-3200</v>
      </c>
      <c r="BZ105" s="64">
        <f t="shared" si="31"/>
        <v>0.6395680285182237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  <c r="BA106" s="34">
        <v>21646</v>
      </c>
      <c r="BB106" s="34">
        <v>21806</v>
      </c>
      <c r="BC106" s="34">
        <v>21966</v>
      </c>
      <c r="BD106" s="34">
        <v>22126</v>
      </c>
      <c r="BE106" s="34">
        <v>22286</v>
      </c>
      <c r="BF106" s="34">
        <v>22446</v>
      </c>
      <c r="BG106" s="34">
        <v>22606</v>
      </c>
      <c r="BH106" s="34">
        <v>22766</v>
      </c>
      <c r="BI106" s="34">
        <v>22926</v>
      </c>
      <c r="BJ106" s="34">
        <v>23086</v>
      </c>
      <c r="BK106" s="34">
        <v>23246</v>
      </c>
      <c r="BL106" s="34">
        <v>23406</v>
      </c>
      <c r="BM106" s="34">
        <f t="shared" si="30"/>
        <v>270312</v>
      </c>
      <c r="BN106" s="34">
        <f t="shared" si="28"/>
        <v>21600</v>
      </c>
      <c r="BO106" s="34">
        <f t="shared" si="28"/>
        <v>21700</v>
      </c>
      <c r="BP106" s="34">
        <f t="shared" si="28"/>
        <v>21900</v>
      </c>
      <c r="BQ106" s="34">
        <f t="shared" si="28"/>
        <v>22100</v>
      </c>
      <c r="BR106" s="34">
        <f t="shared" si="28"/>
        <v>22300</v>
      </c>
      <c r="BS106" s="34">
        <f t="shared" si="28"/>
        <v>22400</v>
      </c>
      <c r="BT106" s="34">
        <f t="shared" si="34"/>
        <v>22600</v>
      </c>
      <c r="BU106" s="34">
        <f t="shared" si="34"/>
        <v>22800</v>
      </c>
      <c r="BV106" s="34">
        <f t="shared" si="34"/>
        <v>23000</v>
      </c>
      <c r="BW106" s="34">
        <f t="shared" si="34"/>
        <v>23100</v>
      </c>
      <c r="BX106" s="34">
        <f t="shared" si="34"/>
        <v>23300</v>
      </c>
      <c r="BY106" s="34">
        <f t="shared" si="34"/>
        <v>23500</v>
      </c>
      <c r="BZ106" s="64">
        <f t="shared" si="31"/>
        <v>0.9513143026531915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  <c r="BA107" s="34">
        <v>10128.5</v>
      </c>
      <c r="BB107" s="34">
        <v>10168.1</v>
      </c>
      <c r="BC107" s="34">
        <v>10207.700000000001</v>
      </c>
      <c r="BD107" s="34">
        <v>10247.299999999999</v>
      </c>
      <c r="BE107" s="34">
        <v>10286.9</v>
      </c>
      <c r="BF107" s="34">
        <v>10326.5</v>
      </c>
      <c r="BG107" s="34">
        <v>10366.1</v>
      </c>
      <c r="BH107" s="34">
        <v>10405.700000000001</v>
      </c>
      <c r="BI107" s="34">
        <v>10445.299999999999</v>
      </c>
      <c r="BJ107" s="34">
        <v>10484.9</v>
      </c>
      <c r="BK107" s="34">
        <v>10524.5</v>
      </c>
      <c r="BL107" s="34">
        <v>10564.1</v>
      </c>
      <c r="BM107" s="34">
        <f t="shared" si="30"/>
        <v>124155.6</v>
      </c>
      <c r="BN107" s="34">
        <f t="shared" si="28"/>
        <v>10100</v>
      </c>
      <c r="BO107" s="34">
        <f t="shared" si="28"/>
        <v>10200</v>
      </c>
      <c r="BP107" s="34">
        <f t="shared" si="28"/>
        <v>10200</v>
      </c>
      <c r="BQ107" s="34">
        <f t="shared" si="28"/>
        <v>10200</v>
      </c>
      <c r="BR107" s="34">
        <f t="shared" si="28"/>
        <v>10300</v>
      </c>
      <c r="BS107" s="34">
        <f t="shared" si="28"/>
        <v>10300</v>
      </c>
      <c r="BT107" s="34">
        <f t="shared" si="34"/>
        <v>10400</v>
      </c>
      <c r="BU107" s="34">
        <f t="shared" si="34"/>
        <v>10400</v>
      </c>
      <c r="BV107" s="34">
        <f t="shared" si="34"/>
        <v>10400</v>
      </c>
      <c r="BW107" s="34">
        <f t="shared" si="34"/>
        <v>10500</v>
      </c>
      <c r="BX107" s="34">
        <f t="shared" si="34"/>
        <v>10500</v>
      </c>
      <c r="BY107" s="34">
        <f t="shared" si="34"/>
        <v>10600</v>
      </c>
      <c r="BZ107" s="64">
        <f t="shared" si="31"/>
        <v>0.812097386043937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  <c r="BA108" s="34">
        <v>17659</v>
      </c>
      <c r="BB108" s="34">
        <v>18061</v>
      </c>
      <c r="BC108" s="34">
        <v>18463</v>
      </c>
      <c r="BD108" s="34">
        <v>18865</v>
      </c>
      <c r="BE108" s="34">
        <v>19267</v>
      </c>
      <c r="BF108" s="34">
        <v>19669</v>
      </c>
      <c r="BG108" s="34">
        <v>20071</v>
      </c>
      <c r="BH108" s="34">
        <v>20473</v>
      </c>
      <c r="BI108" s="34">
        <v>20875</v>
      </c>
      <c r="BJ108" s="34">
        <v>21277</v>
      </c>
      <c r="BK108" s="34">
        <v>21679</v>
      </c>
      <c r="BL108" s="34">
        <v>22081</v>
      </c>
      <c r="BM108" s="34">
        <f t="shared" si="30"/>
        <v>238440</v>
      </c>
      <c r="BN108" s="34">
        <f t="shared" si="28"/>
        <v>16900</v>
      </c>
      <c r="BO108" s="34">
        <f t="shared" si="28"/>
        <v>17500</v>
      </c>
      <c r="BP108" s="34">
        <f t="shared" si="28"/>
        <v>18000</v>
      </c>
      <c r="BQ108" s="34">
        <f t="shared" si="28"/>
        <v>18500</v>
      </c>
      <c r="BR108" s="34">
        <f t="shared" si="28"/>
        <v>19100</v>
      </c>
      <c r="BS108" s="34">
        <f t="shared" si="28"/>
        <v>19600</v>
      </c>
      <c r="BT108" s="34">
        <f t="shared" si="34"/>
        <v>20100</v>
      </c>
      <c r="BU108" s="34">
        <f t="shared" si="34"/>
        <v>20700</v>
      </c>
      <c r="BV108" s="34">
        <f t="shared" si="34"/>
        <v>21200</v>
      </c>
      <c r="BW108" s="34">
        <f t="shared" si="34"/>
        <v>21700</v>
      </c>
      <c r="BX108" s="34">
        <f t="shared" si="34"/>
        <v>22300</v>
      </c>
      <c r="BY108" s="34">
        <f t="shared" si="34"/>
        <v>22800</v>
      </c>
      <c r="BZ108" s="64">
        <f t="shared" si="31"/>
        <v>0.97149502536167487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  <c r="BA109" s="34">
        <v>4705</v>
      </c>
      <c r="BB109" s="34">
        <v>4790.3</v>
      </c>
      <c r="BC109" s="34">
        <v>4875.6000000000004</v>
      </c>
      <c r="BD109" s="34">
        <v>4960.8999999999996</v>
      </c>
      <c r="BE109" s="34">
        <v>5046.2</v>
      </c>
      <c r="BF109" s="34">
        <v>5131.5</v>
      </c>
      <c r="BG109" s="34">
        <v>5216.8</v>
      </c>
      <c r="BH109" s="34">
        <v>5302.1</v>
      </c>
      <c r="BI109" s="34">
        <v>5387.4</v>
      </c>
      <c r="BJ109" s="34">
        <v>5472.7</v>
      </c>
      <c r="BK109" s="34">
        <v>5558</v>
      </c>
      <c r="BL109" s="34">
        <v>5643.3</v>
      </c>
      <c r="BM109" s="34">
        <f t="shared" si="30"/>
        <v>62089.8</v>
      </c>
      <c r="BN109" s="34">
        <f t="shared" si="28"/>
        <v>4600</v>
      </c>
      <c r="BO109" s="34">
        <f t="shared" si="28"/>
        <v>4700</v>
      </c>
      <c r="BP109" s="34">
        <f t="shared" si="28"/>
        <v>4800</v>
      </c>
      <c r="BQ109" s="34">
        <f t="shared" si="28"/>
        <v>4900</v>
      </c>
      <c r="BR109" s="34">
        <f t="shared" si="28"/>
        <v>5000</v>
      </c>
      <c r="BS109" s="34">
        <f t="shared" si="28"/>
        <v>5100</v>
      </c>
      <c r="BT109" s="34">
        <f t="shared" si="34"/>
        <v>5200</v>
      </c>
      <c r="BU109" s="34">
        <f t="shared" si="34"/>
        <v>5300</v>
      </c>
      <c r="BV109" s="34">
        <f t="shared" si="34"/>
        <v>5400</v>
      </c>
      <c r="BW109" s="34">
        <f t="shared" si="34"/>
        <v>5500</v>
      </c>
      <c r="BX109" s="34">
        <f t="shared" si="34"/>
        <v>5700</v>
      </c>
      <c r="BY109" s="34">
        <f t="shared" si="34"/>
        <v>5800</v>
      </c>
      <c r="BZ109" s="64">
        <f t="shared" si="31"/>
        <v>0.91528013478874826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  <c r="BA110" s="34">
        <v>1449.5</v>
      </c>
      <c r="BB110" s="34">
        <v>1397.9</v>
      </c>
      <c r="BC110" s="34">
        <v>1346.3</v>
      </c>
      <c r="BD110" s="34">
        <v>1294.7</v>
      </c>
      <c r="BE110" s="34">
        <v>1243.0999999999999</v>
      </c>
      <c r="BF110" s="34">
        <v>1191.5</v>
      </c>
      <c r="BG110" s="34">
        <v>1139.9000000000001</v>
      </c>
      <c r="BH110" s="34">
        <v>1088.3</v>
      </c>
      <c r="BI110" s="34">
        <v>1036.7</v>
      </c>
      <c r="BJ110" s="34">
        <v>985.1</v>
      </c>
      <c r="BK110" s="34">
        <v>933.5</v>
      </c>
      <c r="BL110" s="34">
        <v>881.9</v>
      </c>
      <c r="BM110" s="34">
        <f t="shared" si="30"/>
        <v>13988.4</v>
      </c>
      <c r="BN110" s="34">
        <f t="shared" si="28"/>
        <v>1400</v>
      </c>
      <c r="BO110" s="34">
        <f t="shared" si="28"/>
        <v>1300</v>
      </c>
      <c r="BP110" s="34">
        <f t="shared" si="28"/>
        <v>1300</v>
      </c>
      <c r="BQ110" s="34">
        <f t="shared" si="28"/>
        <v>1200</v>
      </c>
      <c r="BR110" s="34">
        <f t="shared" si="28"/>
        <v>1200</v>
      </c>
      <c r="BS110" s="34">
        <f t="shared" si="28"/>
        <v>1200</v>
      </c>
      <c r="BT110" s="34">
        <f t="shared" si="34"/>
        <v>1100</v>
      </c>
      <c r="BU110" s="34">
        <f t="shared" si="34"/>
        <v>1100</v>
      </c>
      <c r="BV110" s="34">
        <f t="shared" si="34"/>
        <v>1100</v>
      </c>
      <c r="BW110" s="34">
        <f t="shared" si="34"/>
        <v>1000</v>
      </c>
      <c r="BX110" s="34">
        <f t="shared" si="34"/>
        <v>1000</v>
      </c>
      <c r="BY110" s="34">
        <f t="shared" si="34"/>
        <v>1000</v>
      </c>
      <c r="BZ110" s="64">
        <f t="shared" si="31"/>
        <v>0.67222364720219052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  <c r="BA111" s="34">
        <v>12683</v>
      </c>
      <c r="BB111" s="34">
        <v>12759</v>
      </c>
      <c r="BC111" s="34">
        <v>12835</v>
      </c>
      <c r="BD111" s="34">
        <v>12911</v>
      </c>
      <c r="BE111" s="34">
        <v>12987</v>
      </c>
      <c r="BF111" s="34">
        <v>13063</v>
      </c>
      <c r="BG111" s="34">
        <v>13139</v>
      </c>
      <c r="BH111" s="34">
        <v>13215</v>
      </c>
      <c r="BI111" s="34">
        <v>13291</v>
      </c>
      <c r="BJ111" s="34">
        <v>13367</v>
      </c>
      <c r="BK111" s="34">
        <v>13443</v>
      </c>
      <c r="BL111" s="34">
        <v>13519</v>
      </c>
      <c r="BM111" s="34">
        <f t="shared" si="30"/>
        <v>157212</v>
      </c>
      <c r="BN111" s="34">
        <f t="shared" si="28"/>
        <v>12700</v>
      </c>
      <c r="BO111" s="34">
        <f t="shared" si="28"/>
        <v>12700</v>
      </c>
      <c r="BP111" s="34">
        <f t="shared" si="28"/>
        <v>12800</v>
      </c>
      <c r="BQ111" s="34">
        <f t="shared" si="28"/>
        <v>12900</v>
      </c>
      <c r="BR111" s="34">
        <f t="shared" si="28"/>
        <v>13000</v>
      </c>
      <c r="BS111" s="34">
        <f t="shared" si="28"/>
        <v>13100</v>
      </c>
      <c r="BT111" s="34">
        <f t="shared" si="34"/>
        <v>13100</v>
      </c>
      <c r="BU111" s="34">
        <f t="shared" si="34"/>
        <v>13200</v>
      </c>
      <c r="BV111" s="34">
        <f t="shared" si="34"/>
        <v>13300</v>
      </c>
      <c r="BW111" s="34">
        <f t="shared" si="34"/>
        <v>13400</v>
      </c>
      <c r="BX111" s="34">
        <f t="shared" si="34"/>
        <v>13500</v>
      </c>
      <c r="BY111" s="34">
        <f t="shared" si="34"/>
        <v>13600</v>
      </c>
      <c r="BZ111" s="64">
        <f t="shared" si="31"/>
        <v>0.75380576040667313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  <c r="BA112" s="34">
        <v>12051</v>
      </c>
      <c r="BB112" s="34">
        <v>12065</v>
      </c>
      <c r="BC112" s="34">
        <v>12079</v>
      </c>
      <c r="BD112" s="34">
        <v>12093</v>
      </c>
      <c r="BE112" s="34">
        <v>12107</v>
      </c>
      <c r="BF112" s="34">
        <v>12121</v>
      </c>
      <c r="BG112" s="34">
        <v>12135</v>
      </c>
      <c r="BH112" s="34">
        <v>12149</v>
      </c>
      <c r="BI112" s="34">
        <v>12163</v>
      </c>
      <c r="BJ112" s="34">
        <v>12177</v>
      </c>
      <c r="BK112" s="34">
        <v>12191</v>
      </c>
      <c r="BL112" s="34">
        <v>12205</v>
      </c>
      <c r="BM112" s="34">
        <f t="shared" si="30"/>
        <v>145536</v>
      </c>
      <c r="BN112" s="34">
        <f t="shared" si="28"/>
        <v>12000</v>
      </c>
      <c r="BO112" s="34">
        <f t="shared" si="28"/>
        <v>12100</v>
      </c>
      <c r="BP112" s="34">
        <f t="shared" si="28"/>
        <v>12100</v>
      </c>
      <c r="BQ112" s="34">
        <f t="shared" si="28"/>
        <v>12100</v>
      </c>
      <c r="BR112" s="34">
        <f t="shared" si="28"/>
        <v>12100</v>
      </c>
      <c r="BS112" s="34">
        <f t="shared" si="28"/>
        <v>12100</v>
      </c>
      <c r="BT112" s="34">
        <f t="shared" si="34"/>
        <v>12100</v>
      </c>
      <c r="BU112" s="34">
        <f t="shared" si="34"/>
        <v>12100</v>
      </c>
      <c r="BV112" s="34">
        <f t="shared" si="34"/>
        <v>12200</v>
      </c>
      <c r="BW112" s="34">
        <f t="shared" si="34"/>
        <v>12200</v>
      </c>
      <c r="BX112" s="34">
        <f t="shared" si="34"/>
        <v>12200</v>
      </c>
      <c r="BY112" s="34">
        <f t="shared" si="34"/>
        <v>12200</v>
      </c>
      <c r="BZ112" s="64">
        <f t="shared" si="31"/>
        <v>0.29886799246117302</v>
      </c>
    </row>
    <row r="113" spans="1:78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  <c r="BA113" s="34">
        <v>7125</v>
      </c>
      <c r="BB113" s="34">
        <v>7043</v>
      </c>
      <c r="BC113" s="34">
        <v>6961</v>
      </c>
      <c r="BD113" s="34">
        <v>6879</v>
      </c>
      <c r="BE113" s="34">
        <v>6797</v>
      </c>
      <c r="BF113" s="34">
        <v>6715</v>
      </c>
      <c r="BG113" s="34">
        <v>6633</v>
      </c>
      <c r="BH113" s="34">
        <v>6551</v>
      </c>
      <c r="BI113" s="34">
        <v>6469</v>
      </c>
      <c r="BJ113" s="34">
        <v>6387</v>
      </c>
      <c r="BK113" s="34">
        <v>6305</v>
      </c>
      <c r="BL113" s="34">
        <v>6223</v>
      </c>
      <c r="BM113" s="34">
        <f t="shared" si="30"/>
        <v>80088</v>
      </c>
      <c r="BN113" s="34">
        <f t="shared" si="28"/>
        <v>7100</v>
      </c>
      <c r="BO113" s="34">
        <f t="shared" si="28"/>
        <v>7000</v>
      </c>
      <c r="BP113" s="34">
        <f t="shared" si="28"/>
        <v>6900</v>
      </c>
      <c r="BQ113" s="34">
        <f t="shared" si="28"/>
        <v>6900</v>
      </c>
      <c r="BR113" s="34">
        <f t="shared" si="28"/>
        <v>6800</v>
      </c>
      <c r="BS113" s="34">
        <f t="shared" si="28"/>
        <v>6700</v>
      </c>
      <c r="BT113" s="34">
        <f t="shared" si="34"/>
        <v>6600</v>
      </c>
      <c r="BU113" s="34">
        <f t="shared" si="34"/>
        <v>6600</v>
      </c>
      <c r="BV113" s="34">
        <f t="shared" si="34"/>
        <v>6500</v>
      </c>
      <c r="BW113" s="34">
        <f t="shared" si="34"/>
        <v>6400</v>
      </c>
      <c r="BX113" s="34">
        <f t="shared" si="34"/>
        <v>6400</v>
      </c>
      <c r="BY113" s="34">
        <f t="shared" si="34"/>
        <v>6300</v>
      </c>
      <c r="BZ113" s="64">
        <f t="shared" si="31"/>
        <v>0.84860406695304724</v>
      </c>
    </row>
    <row r="114" spans="1:78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  <c r="BA114" s="34">
        <v>-8025.5</v>
      </c>
      <c r="BB114" s="34">
        <v>-8325.9</v>
      </c>
      <c r="BC114" s="34">
        <v>-8626.2999999999993</v>
      </c>
      <c r="BD114" s="34">
        <v>-8926.7000000000007</v>
      </c>
      <c r="BE114" s="34">
        <v>-9227.1</v>
      </c>
      <c r="BF114" s="34">
        <v>-9527.5</v>
      </c>
      <c r="BG114" s="34">
        <v>-9827.9</v>
      </c>
      <c r="BH114" s="34">
        <v>-10128.299999999999</v>
      </c>
      <c r="BI114" s="34">
        <v>-10428.700000000001</v>
      </c>
      <c r="BJ114" s="34">
        <v>-10729.1</v>
      </c>
      <c r="BK114" s="34">
        <v>-11029.5</v>
      </c>
      <c r="BL114" s="34">
        <v>-11329.9</v>
      </c>
      <c r="BM114" s="34">
        <f t="shared" si="30"/>
        <v>-116132.4</v>
      </c>
      <c r="BN114" s="34">
        <f t="shared" si="28"/>
        <v>-7000</v>
      </c>
      <c r="BO114" s="34">
        <f t="shared" si="28"/>
        <v>-7500</v>
      </c>
      <c r="BP114" s="34">
        <f t="shared" si="28"/>
        <v>-8000</v>
      </c>
      <c r="BQ114" s="34">
        <f t="shared" si="28"/>
        <v>-8500</v>
      </c>
      <c r="BR114" s="34">
        <f t="shared" si="28"/>
        <v>-9000</v>
      </c>
      <c r="BS114" s="34">
        <f t="shared" si="28"/>
        <v>-9400</v>
      </c>
      <c r="BT114" s="34">
        <f t="shared" si="34"/>
        <v>-9900</v>
      </c>
      <c r="BU114" s="34">
        <f t="shared" si="34"/>
        <v>-10400</v>
      </c>
      <c r="BV114" s="34">
        <f t="shared" si="34"/>
        <v>-10900</v>
      </c>
      <c r="BW114" s="34">
        <f t="shared" si="34"/>
        <v>-11400</v>
      </c>
      <c r="BX114" s="34">
        <f t="shared" si="34"/>
        <v>-11800</v>
      </c>
      <c r="BY114" s="34">
        <f t="shared" si="34"/>
        <v>-12300</v>
      </c>
      <c r="BZ114" s="64">
        <f t="shared" si="31"/>
        <v>0.96364279433240385</v>
      </c>
    </row>
    <row r="115" spans="1:78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  <c r="BA115" s="34">
        <v>11338.5</v>
      </c>
      <c r="BB115" s="34">
        <v>11539.8</v>
      </c>
      <c r="BC115" s="34">
        <v>11741.1</v>
      </c>
      <c r="BD115" s="34">
        <v>11942.4</v>
      </c>
      <c r="BE115" s="34">
        <v>12143.7</v>
      </c>
      <c r="BF115" s="34">
        <v>12345</v>
      </c>
      <c r="BG115" s="34">
        <v>12546.3</v>
      </c>
      <c r="BH115" s="34">
        <v>12747.6</v>
      </c>
      <c r="BI115" s="34">
        <v>12948.9</v>
      </c>
      <c r="BJ115" s="34">
        <v>13150.2</v>
      </c>
      <c r="BK115" s="34">
        <v>13351.5</v>
      </c>
      <c r="BL115" s="34">
        <v>13552.8</v>
      </c>
      <c r="BM115" s="34">
        <f t="shared" si="30"/>
        <v>149347.79999999999</v>
      </c>
      <c r="BN115" s="34">
        <f t="shared" si="28"/>
        <v>11100</v>
      </c>
      <c r="BO115" s="34">
        <f t="shared" si="28"/>
        <v>11300</v>
      </c>
      <c r="BP115" s="34">
        <f t="shared" si="28"/>
        <v>11600</v>
      </c>
      <c r="BQ115" s="34">
        <f t="shared" si="28"/>
        <v>11800</v>
      </c>
      <c r="BR115" s="34">
        <f t="shared" si="28"/>
        <v>12100</v>
      </c>
      <c r="BS115" s="34">
        <f t="shared" si="28"/>
        <v>12300</v>
      </c>
      <c r="BT115" s="34">
        <f t="shared" si="34"/>
        <v>12600</v>
      </c>
      <c r="BU115" s="34">
        <f t="shared" si="34"/>
        <v>12800</v>
      </c>
      <c r="BV115" s="34">
        <f t="shared" si="34"/>
        <v>13100</v>
      </c>
      <c r="BW115" s="34">
        <f t="shared" si="34"/>
        <v>13300</v>
      </c>
      <c r="BX115" s="34">
        <f t="shared" si="34"/>
        <v>13600</v>
      </c>
      <c r="BY115" s="34">
        <f t="shared" si="34"/>
        <v>13800</v>
      </c>
      <c r="BZ115" s="64">
        <f t="shared" si="31"/>
        <v>0.98718934029443439</v>
      </c>
    </row>
    <row r="116" spans="1:78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  <c r="BA116" s="34">
        <v>18652.5</v>
      </c>
      <c r="BB116" s="34">
        <v>18805.2</v>
      </c>
      <c r="BC116" s="34">
        <v>18957.900000000001</v>
      </c>
      <c r="BD116" s="34">
        <v>19110.599999999999</v>
      </c>
      <c r="BE116" s="34">
        <v>19263.3</v>
      </c>
      <c r="BF116" s="34">
        <v>19416</v>
      </c>
      <c r="BG116" s="34">
        <v>19568.7</v>
      </c>
      <c r="BH116" s="34">
        <v>19721.400000000001</v>
      </c>
      <c r="BI116" s="34">
        <v>19874.099999999999</v>
      </c>
      <c r="BJ116" s="34">
        <v>20026.8</v>
      </c>
      <c r="BK116" s="34">
        <v>20179.5</v>
      </c>
      <c r="BL116" s="34">
        <v>20332.2</v>
      </c>
      <c r="BM116" s="34">
        <f t="shared" si="30"/>
        <v>233908.2</v>
      </c>
      <c r="BN116" s="34">
        <f t="shared" si="28"/>
        <v>18600</v>
      </c>
      <c r="BO116" s="34">
        <f t="shared" si="28"/>
        <v>18700</v>
      </c>
      <c r="BP116" s="34">
        <f t="shared" si="28"/>
        <v>18900</v>
      </c>
      <c r="BQ116" s="34">
        <f t="shared" ref="BQ116:BV165" si="36">ROUND($BM116/SUM($AO116:$AZ116)*AR116,-2)</f>
        <v>19100</v>
      </c>
      <c r="BR116" s="34">
        <f t="shared" si="36"/>
        <v>19200</v>
      </c>
      <c r="BS116" s="34">
        <f t="shared" si="36"/>
        <v>19400</v>
      </c>
      <c r="BT116" s="34">
        <f t="shared" si="34"/>
        <v>19600</v>
      </c>
      <c r="BU116" s="34">
        <f t="shared" si="34"/>
        <v>19700</v>
      </c>
      <c r="BV116" s="34">
        <f t="shared" si="34"/>
        <v>19900</v>
      </c>
      <c r="BW116" s="34">
        <f t="shared" si="34"/>
        <v>20100</v>
      </c>
      <c r="BX116" s="34">
        <f t="shared" si="34"/>
        <v>20300</v>
      </c>
      <c r="BY116" s="34">
        <f t="shared" si="34"/>
        <v>20400</v>
      </c>
      <c r="BZ116" s="64">
        <f t="shared" si="31"/>
        <v>0.98464573254346577</v>
      </c>
    </row>
    <row r="117" spans="1:78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  <c r="BA117" s="34">
        <v>-8941</v>
      </c>
      <c r="BB117" s="34">
        <v>-9230.2999999999993</v>
      </c>
      <c r="BC117" s="34">
        <v>-9519.6</v>
      </c>
      <c r="BD117" s="34">
        <v>-9808.9</v>
      </c>
      <c r="BE117" s="34">
        <v>-10098.200000000001</v>
      </c>
      <c r="BF117" s="34">
        <v>-10387.5</v>
      </c>
      <c r="BG117" s="34">
        <v>-10676.8</v>
      </c>
      <c r="BH117" s="34">
        <v>-10966.1</v>
      </c>
      <c r="BI117" s="34">
        <v>-11255.4</v>
      </c>
      <c r="BJ117" s="34">
        <v>-11544.7</v>
      </c>
      <c r="BK117" s="34">
        <v>-11834</v>
      </c>
      <c r="BL117" s="34">
        <v>-12123.3</v>
      </c>
      <c r="BM117" s="34">
        <f t="shared" si="30"/>
        <v>-126385.8</v>
      </c>
      <c r="BN117" s="34">
        <f t="shared" ref="BN117:BS180" si="37">ROUND($BM117/SUM($AO117:$AZ117)*AO117,-2)</f>
        <v>-8200</v>
      </c>
      <c r="BO117" s="34">
        <f t="shared" si="37"/>
        <v>-8600</v>
      </c>
      <c r="BP117" s="34">
        <f t="shared" si="37"/>
        <v>-9000</v>
      </c>
      <c r="BQ117" s="34">
        <f t="shared" si="36"/>
        <v>-9500</v>
      </c>
      <c r="BR117" s="34">
        <f t="shared" si="36"/>
        <v>-9900</v>
      </c>
      <c r="BS117" s="34">
        <f t="shared" si="36"/>
        <v>-10300</v>
      </c>
      <c r="BT117" s="34">
        <f t="shared" si="34"/>
        <v>-10700</v>
      </c>
      <c r="BU117" s="34">
        <f t="shared" si="34"/>
        <v>-11200</v>
      </c>
      <c r="BV117" s="34">
        <f t="shared" si="34"/>
        <v>-11600</v>
      </c>
      <c r="BW117" s="34">
        <f t="shared" si="34"/>
        <v>-12000</v>
      </c>
      <c r="BX117" s="34">
        <f t="shared" si="34"/>
        <v>-12500</v>
      </c>
      <c r="BY117" s="34">
        <f t="shared" si="34"/>
        <v>-12900</v>
      </c>
      <c r="BZ117" s="64">
        <f t="shared" si="31"/>
        <v>0.99378346631757541</v>
      </c>
    </row>
    <row r="118" spans="1:78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  <c r="BA118" s="34">
        <v>3260</v>
      </c>
      <c r="BB118" s="34">
        <v>3103</v>
      </c>
      <c r="BC118" s="34">
        <v>2946</v>
      </c>
      <c r="BD118" s="34">
        <v>2789</v>
      </c>
      <c r="BE118" s="34">
        <v>2632</v>
      </c>
      <c r="BF118" s="34">
        <v>2475</v>
      </c>
      <c r="BG118" s="34">
        <v>2318</v>
      </c>
      <c r="BH118" s="34">
        <v>2161</v>
      </c>
      <c r="BI118" s="34">
        <v>2004</v>
      </c>
      <c r="BJ118" s="34">
        <v>1847</v>
      </c>
      <c r="BK118" s="34">
        <v>1690</v>
      </c>
      <c r="BL118" s="34">
        <v>1533</v>
      </c>
      <c r="BM118" s="34">
        <f t="shared" si="30"/>
        <v>28758</v>
      </c>
      <c r="BN118" s="34">
        <f t="shared" si="37"/>
        <v>2900</v>
      </c>
      <c r="BO118" s="34">
        <f t="shared" si="37"/>
        <v>2800</v>
      </c>
      <c r="BP118" s="34">
        <f t="shared" si="37"/>
        <v>2700</v>
      </c>
      <c r="BQ118" s="34">
        <f t="shared" si="36"/>
        <v>2600</v>
      </c>
      <c r="BR118" s="34">
        <f t="shared" si="36"/>
        <v>2500</v>
      </c>
      <c r="BS118" s="34">
        <f t="shared" si="36"/>
        <v>2400</v>
      </c>
      <c r="BT118" s="34">
        <f t="shared" si="34"/>
        <v>2400</v>
      </c>
      <c r="BU118" s="34">
        <f t="shared" si="34"/>
        <v>2300</v>
      </c>
      <c r="BV118" s="34">
        <f t="shared" si="34"/>
        <v>2200</v>
      </c>
      <c r="BW118" s="34">
        <f t="shared" si="34"/>
        <v>2100</v>
      </c>
      <c r="BX118" s="34">
        <f t="shared" si="34"/>
        <v>2000</v>
      </c>
      <c r="BY118" s="34">
        <f t="shared" si="34"/>
        <v>1900</v>
      </c>
      <c r="BZ118" s="64">
        <f t="shared" si="31"/>
        <v>0.94502687517614981</v>
      </c>
    </row>
    <row r="119" spans="1:78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  <c r="BA119" s="34">
        <v>-401.5</v>
      </c>
      <c r="BB119" s="34">
        <v>-461.1</v>
      </c>
      <c r="BC119" s="34">
        <v>-520.70000000000005</v>
      </c>
      <c r="BD119" s="34">
        <v>-580.29999999999995</v>
      </c>
      <c r="BE119" s="34">
        <v>-639.9</v>
      </c>
      <c r="BF119" s="34">
        <v>-699.5</v>
      </c>
      <c r="BG119" s="34">
        <v>-759.1</v>
      </c>
      <c r="BH119" s="34">
        <v>-818.7</v>
      </c>
      <c r="BI119" s="34">
        <v>-878.3</v>
      </c>
      <c r="BJ119" s="34">
        <v>-937.9</v>
      </c>
      <c r="BK119" s="34">
        <v>-997.5</v>
      </c>
      <c r="BL119" s="34">
        <v>-1057.0999999999999</v>
      </c>
      <c r="BM119" s="34">
        <f t="shared" si="30"/>
        <v>-8751.6</v>
      </c>
      <c r="BN119" s="34">
        <f t="shared" si="37"/>
        <v>16400</v>
      </c>
      <c r="BO119" s="34">
        <f t="shared" si="37"/>
        <v>13200</v>
      </c>
      <c r="BP119" s="34">
        <f t="shared" si="37"/>
        <v>10200</v>
      </c>
      <c r="BQ119" s="34">
        <f t="shared" si="36"/>
        <v>7000</v>
      </c>
      <c r="BR119" s="34">
        <f t="shared" si="36"/>
        <v>3900</v>
      </c>
      <c r="BS119" s="34">
        <f t="shared" si="36"/>
        <v>800</v>
      </c>
      <c r="BT119" s="34">
        <f t="shared" si="34"/>
        <v>-2300</v>
      </c>
      <c r="BU119" s="34">
        <f t="shared" si="34"/>
        <v>-5400</v>
      </c>
      <c r="BV119" s="34">
        <f t="shared" si="34"/>
        <v>-8500</v>
      </c>
      <c r="BW119" s="34">
        <f t="shared" si="34"/>
        <v>-11600</v>
      </c>
      <c r="BX119" s="34">
        <f t="shared" si="34"/>
        <v>-14700</v>
      </c>
      <c r="BY119" s="34">
        <f t="shared" si="34"/>
        <v>-17800</v>
      </c>
      <c r="BZ119" s="64">
        <f t="shared" si="31"/>
        <v>0.54973946252272243</v>
      </c>
    </row>
    <row r="120" spans="1:78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  <c r="BA120" s="34">
        <v>12969.5</v>
      </c>
      <c r="BB120" s="34">
        <v>13255.2</v>
      </c>
      <c r="BC120" s="34">
        <v>13540.9</v>
      </c>
      <c r="BD120" s="34">
        <v>13826.6</v>
      </c>
      <c r="BE120" s="34">
        <v>14112.3</v>
      </c>
      <c r="BF120" s="34">
        <v>14398</v>
      </c>
      <c r="BG120" s="34">
        <v>14683.7</v>
      </c>
      <c r="BH120" s="34">
        <v>14969.4</v>
      </c>
      <c r="BI120" s="34">
        <v>15255.1</v>
      </c>
      <c r="BJ120" s="34">
        <v>15540.8</v>
      </c>
      <c r="BK120" s="34">
        <v>15826.5</v>
      </c>
      <c r="BL120" s="34">
        <v>16112.2</v>
      </c>
      <c r="BM120" s="34">
        <f t="shared" si="30"/>
        <v>174490.2</v>
      </c>
      <c r="BN120" s="34">
        <f t="shared" si="37"/>
        <v>12500</v>
      </c>
      <c r="BO120" s="34">
        <f t="shared" si="37"/>
        <v>12900</v>
      </c>
      <c r="BP120" s="34">
        <f t="shared" si="37"/>
        <v>13200</v>
      </c>
      <c r="BQ120" s="34">
        <f t="shared" si="36"/>
        <v>13600</v>
      </c>
      <c r="BR120" s="34">
        <f t="shared" si="36"/>
        <v>14000</v>
      </c>
      <c r="BS120" s="34">
        <f t="shared" si="36"/>
        <v>14400</v>
      </c>
      <c r="BT120" s="34">
        <f t="shared" si="34"/>
        <v>14700</v>
      </c>
      <c r="BU120" s="34">
        <f t="shared" si="34"/>
        <v>15100</v>
      </c>
      <c r="BV120" s="34">
        <f t="shared" si="34"/>
        <v>15500</v>
      </c>
      <c r="BW120" s="34">
        <f t="shared" si="34"/>
        <v>15800</v>
      </c>
      <c r="BX120" s="34">
        <f t="shared" si="34"/>
        <v>16200</v>
      </c>
      <c r="BY120" s="34">
        <f t="shared" si="34"/>
        <v>16600</v>
      </c>
      <c r="BZ120" s="64">
        <f t="shared" si="31"/>
        <v>0.97429990124640697</v>
      </c>
    </row>
    <row r="121" spans="1:78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  <c r="BA121" s="34">
        <v>16522</v>
      </c>
      <c r="BB121" s="34">
        <v>16599.7</v>
      </c>
      <c r="BC121" s="34">
        <v>16677.400000000001</v>
      </c>
      <c r="BD121" s="34">
        <v>16755.099999999999</v>
      </c>
      <c r="BE121" s="34">
        <v>16832.8</v>
      </c>
      <c r="BF121" s="34">
        <v>16910.5</v>
      </c>
      <c r="BG121" s="34">
        <v>16988.2</v>
      </c>
      <c r="BH121" s="34">
        <v>17065.900000000001</v>
      </c>
      <c r="BI121" s="34">
        <v>17143.599999999999</v>
      </c>
      <c r="BJ121" s="34">
        <v>17221.3</v>
      </c>
      <c r="BK121" s="34">
        <v>17299</v>
      </c>
      <c r="BL121" s="34">
        <v>17376.7</v>
      </c>
      <c r="BM121" s="34">
        <f t="shared" si="30"/>
        <v>203392.2</v>
      </c>
      <c r="BN121" s="34">
        <f t="shared" si="37"/>
        <v>16500</v>
      </c>
      <c r="BO121" s="34">
        <f t="shared" si="37"/>
        <v>16600</v>
      </c>
      <c r="BP121" s="34">
        <f t="shared" si="37"/>
        <v>16700</v>
      </c>
      <c r="BQ121" s="34">
        <f t="shared" si="36"/>
        <v>16700</v>
      </c>
      <c r="BR121" s="34">
        <f t="shared" si="36"/>
        <v>16800</v>
      </c>
      <c r="BS121" s="34">
        <f t="shared" si="36"/>
        <v>16900</v>
      </c>
      <c r="BT121" s="34">
        <f t="shared" si="34"/>
        <v>17000</v>
      </c>
      <c r="BU121" s="34">
        <f t="shared" si="34"/>
        <v>17100</v>
      </c>
      <c r="BV121" s="34">
        <f t="shared" si="34"/>
        <v>17200</v>
      </c>
      <c r="BW121" s="34">
        <f t="shared" si="34"/>
        <v>17200</v>
      </c>
      <c r="BX121" s="34">
        <f t="shared" si="34"/>
        <v>17300</v>
      </c>
      <c r="BY121" s="34">
        <f t="shared" si="34"/>
        <v>17400</v>
      </c>
      <c r="BZ121" s="64">
        <f t="shared" si="31"/>
        <v>0.77923321568007209</v>
      </c>
    </row>
    <row r="122" spans="1:78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  <c r="BA122" s="34">
        <v>7254.5</v>
      </c>
      <c r="BB122" s="34">
        <v>7335.2</v>
      </c>
      <c r="BC122" s="34">
        <v>7415.9</v>
      </c>
      <c r="BD122" s="34">
        <v>7496.6</v>
      </c>
      <c r="BE122" s="34">
        <v>7577.3</v>
      </c>
      <c r="BF122" s="34">
        <v>7658</v>
      </c>
      <c r="BG122" s="34">
        <v>7738.7</v>
      </c>
      <c r="BH122" s="34">
        <v>7819.4</v>
      </c>
      <c r="BI122" s="34">
        <v>7900.1</v>
      </c>
      <c r="BJ122" s="34">
        <v>7980.8</v>
      </c>
      <c r="BK122" s="34">
        <v>8061.5</v>
      </c>
      <c r="BL122" s="34">
        <v>8142.2</v>
      </c>
      <c r="BM122" s="34">
        <f t="shared" si="30"/>
        <v>92380.2</v>
      </c>
      <c r="BN122" s="34">
        <f t="shared" si="37"/>
        <v>7200</v>
      </c>
      <c r="BO122" s="34">
        <f t="shared" si="37"/>
        <v>7300</v>
      </c>
      <c r="BP122" s="34">
        <f t="shared" si="37"/>
        <v>7400</v>
      </c>
      <c r="BQ122" s="34">
        <f t="shared" si="36"/>
        <v>7500</v>
      </c>
      <c r="BR122" s="34">
        <f t="shared" si="36"/>
        <v>7600</v>
      </c>
      <c r="BS122" s="34">
        <f t="shared" si="36"/>
        <v>7700</v>
      </c>
      <c r="BT122" s="34">
        <f t="shared" si="34"/>
        <v>7700</v>
      </c>
      <c r="BU122" s="34">
        <f t="shared" si="34"/>
        <v>7800</v>
      </c>
      <c r="BV122" s="34">
        <f t="shared" si="34"/>
        <v>7900</v>
      </c>
      <c r="BW122" s="34">
        <f t="shared" si="34"/>
        <v>8000</v>
      </c>
      <c r="BX122" s="34">
        <f t="shared" si="34"/>
        <v>8100</v>
      </c>
      <c r="BY122" s="34">
        <f t="shared" si="34"/>
        <v>8200</v>
      </c>
      <c r="BZ122" s="64">
        <f t="shared" si="31"/>
        <v>0.86934097874425253</v>
      </c>
    </row>
    <row r="123" spans="1:78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  <c r="BA123" s="34">
        <v>2796</v>
      </c>
      <c r="BB123" s="34">
        <v>2849.7</v>
      </c>
      <c r="BC123" s="34">
        <v>2903.4</v>
      </c>
      <c r="BD123" s="34">
        <v>2957.1</v>
      </c>
      <c r="BE123" s="34">
        <v>3010.8</v>
      </c>
      <c r="BF123" s="34">
        <v>3064.5</v>
      </c>
      <c r="BG123" s="34">
        <v>3118.2</v>
      </c>
      <c r="BH123" s="34">
        <v>3171.9</v>
      </c>
      <c r="BI123" s="34">
        <v>3225.6</v>
      </c>
      <c r="BJ123" s="34">
        <v>3279.3</v>
      </c>
      <c r="BK123" s="34">
        <v>3333</v>
      </c>
      <c r="BL123" s="34">
        <v>3386.7</v>
      </c>
      <c r="BM123" s="34">
        <f t="shared" si="30"/>
        <v>37096.199999999997</v>
      </c>
      <c r="BN123" s="34">
        <f t="shared" si="37"/>
        <v>2700</v>
      </c>
      <c r="BO123" s="34">
        <f t="shared" si="37"/>
        <v>2800</v>
      </c>
      <c r="BP123" s="34">
        <f t="shared" si="37"/>
        <v>2900</v>
      </c>
      <c r="BQ123" s="34">
        <f t="shared" si="36"/>
        <v>2900</v>
      </c>
      <c r="BR123" s="34">
        <f t="shared" si="36"/>
        <v>3000</v>
      </c>
      <c r="BS123" s="34">
        <f t="shared" si="36"/>
        <v>3100</v>
      </c>
      <c r="BT123" s="34">
        <f t="shared" si="34"/>
        <v>3100</v>
      </c>
      <c r="BU123" s="34">
        <f t="shared" si="34"/>
        <v>3200</v>
      </c>
      <c r="BV123" s="34">
        <f t="shared" si="34"/>
        <v>3300</v>
      </c>
      <c r="BW123" s="34">
        <f t="shared" si="34"/>
        <v>3300</v>
      </c>
      <c r="BX123" s="34">
        <f t="shared" si="34"/>
        <v>3400</v>
      </c>
      <c r="BY123" s="34">
        <f t="shared" si="34"/>
        <v>3500</v>
      </c>
      <c r="BZ123" s="64">
        <f t="shared" si="31"/>
        <v>0.70594059112292584</v>
      </c>
    </row>
    <row r="124" spans="1:78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  <c r="BA124" s="34">
        <v>8004.5</v>
      </c>
      <c r="BB124" s="34">
        <v>7951.9</v>
      </c>
      <c r="BC124" s="34">
        <v>7899.3</v>
      </c>
      <c r="BD124" s="34">
        <v>7846.7</v>
      </c>
      <c r="BE124" s="34">
        <v>7794.1</v>
      </c>
      <c r="BF124" s="34">
        <v>7741.5</v>
      </c>
      <c r="BG124" s="34">
        <v>7688.9</v>
      </c>
      <c r="BH124" s="34">
        <v>7636.3</v>
      </c>
      <c r="BI124" s="34">
        <v>7583.7</v>
      </c>
      <c r="BJ124" s="34">
        <v>7531.1</v>
      </c>
      <c r="BK124" s="34">
        <v>7478.5</v>
      </c>
      <c r="BL124" s="34">
        <v>7425.9</v>
      </c>
      <c r="BM124" s="34">
        <f t="shared" si="30"/>
        <v>92582.400000000009</v>
      </c>
      <c r="BN124" s="34">
        <f t="shared" si="37"/>
        <v>8000</v>
      </c>
      <c r="BO124" s="34">
        <f t="shared" si="37"/>
        <v>7900</v>
      </c>
      <c r="BP124" s="34">
        <f t="shared" si="37"/>
        <v>7900</v>
      </c>
      <c r="BQ124" s="34">
        <f t="shared" si="36"/>
        <v>7800</v>
      </c>
      <c r="BR124" s="34">
        <f t="shared" si="36"/>
        <v>7800</v>
      </c>
      <c r="BS124" s="34">
        <f t="shared" si="36"/>
        <v>7700</v>
      </c>
      <c r="BT124" s="34">
        <f t="shared" si="34"/>
        <v>7700</v>
      </c>
      <c r="BU124" s="34">
        <f t="shared" si="34"/>
        <v>7600</v>
      </c>
      <c r="BV124" s="34">
        <f t="shared" si="34"/>
        <v>7600</v>
      </c>
      <c r="BW124" s="34">
        <f t="shared" si="34"/>
        <v>7500</v>
      </c>
      <c r="BX124" s="34">
        <f t="shared" si="34"/>
        <v>7500</v>
      </c>
      <c r="BY124" s="34">
        <f t="shared" si="34"/>
        <v>7400</v>
      </c>
      <c r="BZ124" s="64">
        <f t="shared" si="31"/>
        <v>0.67061741997906954</v>
      </c>
    </row>
    <row r="125" spans="1:78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  <c r="BA125" s="34">
        <v>8392.5</v>
      </c>
      <c r="BB125" s="34">
        <v>8419.1</v>
      </c>
      <c r="BC125" s="34">
        <v>8445.7000000000007</v>
      </c>
      <c r="BD125" s="34">
        <v>8472.2999999999993</v>
      </c>
      <c r="BE125" s="34">
        <v>8498.9</v>
      </c>
      <c r="BF125" s="34">
        <v>8525.5</v>
      </c>
      <c r="BG125" s="34">
        <v>8552.1</v>
      </c>
      <c r="BH125" s="34">
        <v>8578.7000000000007</v>
      </c>
      <c r="BI125" s="34">
        <v>8605.2999999999993</v>
      </c>
      <c r="BJ125" s="34">
        <v>8631.9</v>
      </c>
      <c r="BK125" s="34">
        <v>8658.5</v>
      </c>
      <c r="BL125" s="34">
        <v>8685.1</v>
      </c>
      <c r="BM125" s="34">
        <f t="shared" si="30"/>
        <v>102465.60000000001</v>
      </c>
      <c r="BN125" s="34">
        <f t="shared" si="37"/>
        <v>8400</v>
      </c>
      <c r="BO125" s="34">
        <f t="shared" si="37"/>
        <v>8400</v>
      </c>
      <c r="BP125" s="34">
        <f t="shared" si="37"/>
        <v>8400</v>
      </c>
      <c r="BQ125" s="34">
        <f t="shared" si="36"/>
        <v>8500</v>
      </c>
      <c r="BR125" s="34">
        <f t="shared" si="36"/>
        <v>8500</v>
      </c>
      <c r="BS125" s="34">
        <f t="shared" si="36"/>
        <v>8500</v>
      </c>
      <c r="BT125" s="34">
        <f t="shared" si="34"/>
        <v>8600</v>
      </c>
      <c r="BU125" s="34">
        <f t="shared" si="34"/>
        <v>8600</v>
      </c>
      <c r="BV125" s="34">
        <f t="shared" si="34"/>
        <v>8600</v>
      </c>
      <c r="BW125" s="34">
        <f t="shared" si="34"/>
        <v>8600</v>
      </c>
      <c r="BX125" s="34">
        <f t="shared" si="34"/>
        <v>8700</v>
      </c>
      <c r="BY125" s="34">
        <f t="shared" si="34"/>
        <v>8700</v>
      </c>
      <c r="BZ125" s="64">
        <f t="shared" si="31"/>
        <v>0.3377779279515194</v>
      </c>
    </row>
    <row r="126" spans="1:78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  <c r="BA126" s="34">
        <v>7466.5</v>
      </c>
      <c r="BB126" s="34">
        <v>7415.8</v>
      </c>
      <c r="BC126" s="34">
        <v>7365.1</v>
      </c>
      <c r="BD126" s="34">
        <v>7314.4</v>
      </c>
      <c r="BE126" s="34">
        <v>7263.7</v>
      </c>
      <c r="BF126" s="34">
        <v>7213</v>
      </c>
      <c r="BG126" s="34">
        <v>7162.3</v>
      </c>
      <c r="BH126" s="34">
        <v>7111.6</v>
      </c>
      <c r="BI126" s="34">
        <v>7060.9</v>
      </c>
      <c r="BJ126" s="34">
        <v>7010.2</v>
      </c>
      <c r="BK126" s="34">
        <v>6959.5</v>
      </c>
      <c r="BL126" s="34">
        <v>6908.8</v>
      </c>
      <c r="BM126" s="34">
        <f t="shared" si="30"/>
        <v>86251.8</v>
      </c>
      <c r="BN126" s="34">
        <f t="shared" si="37"/>
        <v>7400</v>
      </c>
      <c r="BO126" s="34">
        <f t="shared" si="37"/>
        <v>7400</v>
      </c>
      <c r="BP126" s="34">
        <f t="shared" si="37"/>
        <v>7400</v>
      </c>
      <c r="BQ126" s="34">
        <f t="shared" si="36"/>
        <v>7300</v>
      </c>
      <c r="BR126" s="34">
        <f t="shared" si="36"/>
        <v>7300</v>
      </c>
      <c r="BS126" s="34">
        <f t="shared" si="36"/>
        <v>7200</v>
      </c>
      <c r="BT126" s="34">
        <f t="shared" si="34"/>
        <v>7200</v>
      </c>
      <c r="BU126" s="34">
        <f t="shared" si="34"/>
        <v>7100</v>
      </c>
      <c r="BV126" s="34">
        <f t="shared" si="34"/>
        <v>7100</v>
      </c>
      <c r="BW126" s="34">
        <f t="shared" si="34"/>
        <v>7000</v>
      </c>
      <c r="BX126" s="34">
        <f t="shared" si="34"/>
        <v>7000</v>
      </c>
      <c r="BY126" s="34">
        <f t="shared" si="34"/>
        <v>6900</v>
      </c>
      <c r="BZ126" s="64">
        <f t="shared" si="31"/>
        <v>0.710938878907724</v>
      </c>
    </row>
    <row r="127" spans="1:78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  <c r="BA127" s="34">
        <v>14085</v>
      </c>
      <c r="BB127" s="34">
        <v>14176</v>
      </c>
      <c r="BC127" s="34">
        <v>14267</v>
      </c>
      <c r="BD127" s="34">
        <v>14358</v>
      </c>
      <c r="BE127" s="34">
        <v>14449</v>
      </c>
      <c r="BF127" s="34">
        <v>14540</v>
      </c>
      <c r="BG127" s="34">
        <v>14631</v>
      </c>
      <c r="BH127" s="34">
        <v>14722</v>
      </c>
      <c r="BI127" s="34">
        <v>14813</v>
      </c>
      <c r="BJ127" s="34">
        <v>14904</v>
      </c>
      <c r="BK127" s="34">
        <v>14995</v>
      </c>
      <c r="BL127" s="34">
        <v>15086</v>
      </c>
      <c r="BM127" s="34">
        <f t="shared" si="30"/>
        <v>175026</v>
      </c>
      <c r="BN127" s="34">
        <f t="shared" si="37"/>
        <v>14000</v>
      </c>
      <c r="BO127" s="34">
        <f t="shared" si="37"/>
        <v>14100</v>
      </c>
      <c r="BP127" s="34">
        <f t="shared" si="37"/>
        <v>14200</v>
      </c>
      <c r="BQ127" s="34">
        <f t="shared" si="36"/>
        <v>14300</v>
      </c>
      <c r="BR127" s="34">
        <f t="shared" si="36"/>
        <v>14400</v>
      </c>
      <c r="BS127" s="34">
        <f t="shared" si="36"/>
        <v>14500</v>
      </c>
      <c r="BT127" s="34">
        <f t="shared" si="34"/>
        <v>14600</v>
      </c>
      <c r="BU127" s="34">
        <f t="shared" si="34"/>
        <v>14700</v>
      </c>
      <c r="BV127" s="34">
        <f t="shared" si="34"/>
        <v>14800</v>
      </c>
      <c r="BW127" s="34">
        <f t="shared" si="34"/>
        <v>14900</v>
      </c>
      <c r="BX127" s="34">
        <f t="shared" si="34"/>
        <v>15000</v>
      </c>
      <c r="BY127" s="34">
        <f t="shared" si="34"/>
        <v>15100</v>
      </c>
      <c r="BZ127" s="64">
        <f t="shared" si="31"/>
        <v>0.76697472989606252</v>
      </c>
    </row>
    <row r="128" spans="1:78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  <c r="BA128" s="39">
        <v>5770</v>
      </c>
      <c r="BB128" s="39">
        <v>5706.3</v>
      </c>
      <c r="BC128" s="39">
        <v>5642.6</v>
      </c>
      <c r="BD128" s="39">
        <v>5578.9</v>
      </c>
      <c r="BE128" s="39">
        <v>5515.2</v>
      </c>
      <c r="BF128" s="39">
        <v>5451.5</v>
      </c>
      <c r="BG128" s="39">
        <v>5387.8</v>
      </c>
      <c r="BH128" s="39">
        <v>5324.1</v>
      </c>
      <c r="BI128" s="39">
        <v>5260.4</v>
      </c>
      <c r="BJ128" s="39">
        <v>5196.7</v>
      </c>
      <c r="BK128" s="39">
        <v>5133</v>
      </c>
      <c r="BL128" s="39">
        <v>5069.3</v>
      </c>
      <c r="BM128" s="39">
        <f t="shared" si="30"/>
        <v>65035.8</v>
      </c>
      <c r="BN128" s="39">
        <f t="shared" si="37"/>
        <v>5700</v>
      </c>
      <c r="BO128" s="39">
        <f t="shared" si="37"/>
        <v>5700</v>
      </c>
      <c r="BP128" s="39">
        <f t="shared" si="37"/>
        <v>5600</v>
      </c>
      <c r="BQ128" s="39">
        <f t="shared" si="36"/>
        <v>5600</v>
      </c>
      <c r="BR128" s="39">
        <f t="shared" si="36"/>
        <v>5500</v>
      </c>
      <c r="BS128" s="39">
        <f t="shared" si="36"/>
        <v>5400</v>
      </c>
      <c r="BT128" s="39">
        <f t="shared" si="34"/>
        <v>5400</v>
      </c>
      <c r="BU128" s="39">
        <f t="shared" si="34"/>
        <v>5300</v>
      </c>
      <c r="BV128" s="39">
        <f t="shared" si="34"/>
        <v>5300</v>
      </c>
      <c r="BW128" s="39">
        <f t="shared" si="34"/>
        <v>5200</v>
      </c>
      <c r="BX128" s="39">
        <f t="shared" si="34"/>
        <v>5200</v>
      </c>
      <c r="BY128" s="39">
        <f t="shared" si="34"/>
        <v>5100</v>
      </c>
      <c r="BZ128" s="64">
        <f t="shared" si="31"/>
        <v>0.70826543604415215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BL129" si="38">SUBTOTAL(9,E100:E128)</f>
        <v>185864</v>
      </c>
      <c r="F129" s="43">
        <f t="shared" si="38"/>
        <v>197096</v>
      </c>
      <c r="G129" s="43">
        <f t="shared" si="38"/>
        <v>197559</v>
      </c>
      <c r="H129" s="43">
        <f t="shared" si="38"/>
        <v>193449</v>
      </c>
      <c r="I129" s="43">
        <f t="shared" si="38"/>
        <v>194231</v>
      </c>
      <c r="J129" s="43">
        <f t="shared" si="38"/>
        <v>191381</v>
      </c>
      <c r="K129" s="43">
        <f t="shared" si="38"/>
        <v>193118</v>
      </c>
      <c r="L129" s="43">
        <f t="shared" si="38"/>
        <v>195825</v>
      </c>
      <c r="M129" s="43">
        <f t="shared" si="38"/>
        <v>199070</v>
      </c>
      <c r="N129" s="43">
        <f t="shared" si="38"/>
        <v>199517</v>
      </c>
      <c r="O129" s="43">
        <f t="shared" si="38"/>
        <v>200545</v>
      </c>
      <c r="P129" s="43">
        <f t="shared" si="38"/>
        <v>199412</v>
      </c>
      <c r="Q129" s="43">
        <f t="shared" si="38"/>
        <v>199018</v>
      </c>
      <c r="R129" s="43">
        <f t="shared" si="38"/>
        <v>195669</v>
      </c>
      <c r="S129" s="43">
        <f t="shared" si="38"/>
        <v>195073</v>
      </c>
      <c r="T129" s="43">
        <f t="shared" si="38"/>
        <v>199317</v>
      </c>
      <c r="U129" s="43">
        <f t="shared" si="38"/>
        <v>195504</v>
      </c>
      <c r="V129" s="43">
        <f t="shared" si="38"/>
        <v>192551</v>
      </c>
      <c r="W129" s="43">
        <f t="shared" si="38"/>
        <v>187110</v>
      </c>
      <c r="X129" s="43">
        <f t="shared" si="38"/>
        <v>195707</v>
      </c>
      <c r="Y129" s="43">
        <f t="shared" si="38"/>
        <v>196037</v>
      </c>
      <c r="Z129" s="43">
        <f t="shared" si="38"/>
        <v>202500</v>
      </c>
      <c r="AA129" s="43">
        <f t="shared" si="38"/>
        <v>211565</v>
      </c>
      <c r="AB129" s="43">
        <f t="shared" si="38"/>
        <v>211420</v>
      </c>
      <c r="AC129" s="43">
        <f t="shared" si="38"/>
        <v>212650</v>
      </c>
      <c r="AD129" s="43">
        <f t="shared" si="38"/>
        <v>212892</v>
      </c>
      <c r="AE129" s="43">
        <f t="shared" si="38"/>
        <v>207852</v>
      </c>
      <c r="AF129" s="43">
        <f t="shared" si="38"/>
        <v>210008</v>
      </c>
      <c r="AG129" s="43">
        <f t="shared" si="38"/>
        <v>216746</v>
      </c>
      <c r="AH129" s="43">
        <f t="shared" si="38"/>
        <v>210331</v>
      </c>
      <c r="AI129" s="43">
        <f t="shared" si="38"/>
        <v>204727</v>
      </c>
      <c r="AJ129" s="43">
        <f t="shared" si="38"/>
        <v>208854</v>
      </c>
      <c r="AK129" s="43">
        <f t="shared" si="38"/>
        <v>195829</v>
      </c>
      <c r="AL129" s="43">
        <f t="shared" si="38"/>
        <v>200018</v>
      </c>
      <c r="AM129" s="43">
        <f t="shared" si="38"/>
        <v>202349</v>
      </c>
      <c r="AN129" s="43">
        <f t="shared" si="38"/>
        <v>208892</v>
      </c>
      <c r="AO129" s="43">
        <f t="shared" si="38"/>
        <v>209368</v>
      </c>
      <c r="AP129" s="43">
        <f t="shared" si="38"/>
        <v>209843</v>
      </c>
      <c r="AQ129" s="43">
        <f t="shared" si="38"/>
        <v>210322</v>
      </c>
      <c r="AR129" s="43">
        <f t="shared" si="38"/>
        <v>210796</v>
      </c>
      <c r="AS129" s="43">
        <f t="shared" si="38"/>
        <v>211276</v>
      </c>
      <c r="AT129" s="43">
        <f t="shared" si="38"/>
        <v>211753</v>
      </c>
      <c r="AU129" s="43">
        <f t="shared" si="38"/>
        <v>212230</v>
      </c>
      <c r="AV129" s="43">
        <f t="shared" si="38"/>
        <v>212705</v>
      </c>
      <c r="AW129" s="43">
        <f t="shared" si="38"/>
        <v>213183</v>
      </c>
      <c r="AX129" s="43">
        <f t="shared" si="38"/>
        <v>213660</v>
      </c>
      <c r="AY129" s="43">
        <f t="shared" si="38"/>
        <v>214137</v>
      </c>
      <c r="AZ129" s="43">
        <f t="shared" si="38"/>
        <v>214612</v>
      </c>
      <c r="BA129" s="43">
        <f t="shared" si="38"/>
        <v>215089</v>
      </c>
      <c r="BB129" s="43">
        <f t="shared" si="38"/>
        <v>215565.40000000005</v>
      </c>
      <c r="BC129" s="43">
        <f t="shared" si="38"/>
        <v>216041.8</v>
      </c>
      <c r="BD129" s="43">
        <f t="shared" si="38"/>
        <v>216518.2</v>
      </c>
      <c r="BE129" s="43">
        <f t="shared" si="38"/>
        <v>216994.59999999995</v>
      </c>
      <c r="BF129" s="43">
        <f t="shared" si="38"/>
        <v>217471</v>
      </c>
      <c r="BG129" s="43">
        <f t="shared" si="38"/>
        <v>217947.40000000005</v>
      </c>
      <c r="BH129" s="43">
        <f t="shared" si="38"/>
        <v>218423.8</v>
      </c>
      <c r="BI129" s="43">
        <f t="shared" si="38"/>
        <v>218900.2</v>
      </c>
      <c r="BJ129" s="43">
        <f t="shared" si="38"/>
        <v>219376.59999999995</v>
      </c>
      <c r="BK129" s="43">
        <f t="shared" si="38"/>
        <v>219853</v>
      </c>
      <c r="BL129" s="43">
        <f t="shared" si="38"/>
        <v>220329.40000000005</v>
      </c>
      <c r="BM129" s="56">
        <f t="shared" si="30"/>
        <v>2612510.4</v>
      </c>
      <c r="BN129" s="43">
        <f t="shared" si="37"/>
        <v>215000</v>
      </c>
      <c r="BO129" s="43">
        <f t="shared" si="37"/>
        <v>215500</v>
      </c>
      <c r="BP129" s="43">
        <f t="shared" si="37"/>
        <v>216000</v>
      </c>
      <c r="BQ129" s="43">
        <f t="shared" si="36"/>
        <v>216500</v>
      </c>
      <c r="BR129" s="43">
        <f t="shared" si="36"/>
        <v>217000</v>
      </c>
      <c r="BS129" s="43">
        <f t="shared" si="36"/>
        <v>217500</v>
      </c>
      <c r="BT129" s="43">
        <f t="shared" si="34"/>
        <v>218000</v>
      </c>
      <c r="BU129" s="43">
        <f t="shared" si="34"/>
        <v>218400</v>
      </c>
      <c r="BV129" s="43">
        <f t="shared" si="34"/>
        <v>218900</v>
      </c>
      <c r="BW129" s="43">
        <f t="shared" ref="BW129:BY192" si="39">ROUND($BM129/SUM($AO129:$AZ129)*AX129,-2)</f>
        <v>219400</v>
      </c>
      <c r="BX129" s="43">
        <f t="shared" si="39"/>
        <v>219900</v>
      </c>
      <c r="BY129" s="43">
        <f t="shared" si="39"/>
        <v>220400</v>
      </c>
      <c r="BZ129" s="64">
        <f t="shared" si="31"/>
        <v>0.87884426693268014</v>
      </c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  <c r="BA130" s="34">
        <v>9093.5</v>
      </c>
      <c r="BB130" s="34">
        <v>9291.2000000000007</v>
      </c>
      <c r="BC130" s="34">
        <v>9488.9</v>
      </c>
      <c r="BD130" s="34">
        <v>9686.6</v>
      </c>
      <c r="BE130" s="34">
        <v>9884.2999999999993</v>
      </c>
      <c r="BF130" s="34">
        <v>10082</v>
      </c>
      <c r="BG130" s="34">
        <v>10279.700000000001</v>
      </c>
      <c r="BH130" s="34">
        <v>10477.4</v>
      </c>
      <c r="BI130" s="34">
        <v>10675.1</v>
      </c>
      <c r="BJ130" s="34">
        <v>10872.8</v>
      </c>
      <c r="BK130" s="34">
        <v>11070.5</v>
      </c>
      <c r="BL130" s="34">
        <v>11268.2</v>
      </c>
      <c r="BM130" s="34">
        <f t="shared" si="30"/>
        <v>122170.2</v>
      </c>
      <c r="BN130" s="34">
        <f t="shared" si="37"/>
        <v>8800</v>
      </c>
      <c r="BO130" s="34">
        <f t="shared" si="37"/>
        <v>9000</v>
      </c>
      <c r="BP130" s="34">
        <f t="shared" si="37"/>
        <v>9300</v>
      </c>
      <c r="BQ130" s="34">
        <f t="shared" si="36"/>
        <v>9500</v>
      </c>
      <c r="BR130" s="34">
        <f t="shared" si="36"/>
        <v>9800</v>
      </c>
      <c r="BS130" s="34">
        <f t="shared" si="36"/>
        <v>10100</v>
      </c>
      <c r="BT130" s="34">
        <f t="shared" si="36"/>
        <v>10300</v>
      </c>
      <c r="BU130" s="34">
        <f t="shared" si="36"/>
        <v>10600</v>
      </c>
      <c r="BV130" s="34">
        <f t="shared" si="36"/>
        <v>10800</v>
      </c>
      <c r="BW130" s="34">
        <f t="shared" si="39"/>
        <v>11100</v>
      </c>
      <c r="BX130" s="34">
        <f t="shared" si="39"/>
        <v>11300</v>
      </c>
      <c r="BY130" s="34">
        <f t="shared" si="39"/>
        <v>11600</v>
      </c>
      <c r="BZ130" s="64">
        <f t="shared" si="31"/>
        <v>0.97712070856914957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  <c r="BA131" s="34">
        <v>2344.5</v>
      </c>
      <c r="BB131" s="34">
        <v>2396.9</v>
      </c>
      <c r="BC131" s="34">
        <v>2449.3000000000002</v>
      </c>
      <c r="BD131" s="34">
        <v>2501.6999999999998</v>
      </c>
      <c r="BE131" s="34">
        <v>2554.1</v>
      </c>
      <c r="BF131" s="34">
        <v>2606.5</v>
      </c>
      <c r="BG131" s="34">
        <v>2658.9</v>
      </c>
      <c r="BH131" s="34">
        <v>2711.3</v>
      </c>
      <c r="BI131" s="34">
        <v>2763.7</v>
      </c>
      <c r="BJ131" s="34">
        <v>2816.1</v>
      </c>
      <c r="BK131" s="34">
        <v>2868.5</v>
      </c>
      <c r="BL131" s="34">
        <v>2920.9</v>
      </c>
      <c r="BM131" s="34">
        <f t="shared" ref="BM131:BM194" si="40">SUM(BA131:BL131)</f>
        <v>31592.400000000001</v>
      </c>
      <c r="BN131" s="34">
        <f t="shared" si="37"/>
        <v>2300</v>
      </c>
      <c r="BO131" s="34">
        <f t="shared" si="37"/>
        <v>2300</v>
      </c>
      <c r="BP131" s="34">
        <f t="shared" si="37"/>
        <v>2400</v>
      </c>
      <c r="BQ131" s="34">
        <f t="shared" si="36"/>
        <v>2500</v>
      </c>
      <c r="BR131" s="34">
        <f t="shared" si="36"/>
        <v>2500</v>
      </c>
      <c r="BS131" s="34">
        <f t="shared" si="36"/>
        <v>2600</v>
      </c>
      <c r="BT131" s="34">
        <f t="shared" si="36"/>
        <v>2700</v>
      </c>
      <c r="BU131" s="34">
        <f t="shared" si="36"/>
        <v>2700</v>
      </c>
      <c r="BV131" s="34">
        <f t="shared" si="36"/>
        <v>2800</v>
      </c>
      <c r="BW131" s="34">
        <f t="shared" si="39"/>
        <v>2900</v>
      </c>
      <c r="BX131" s="34">
        <f t="shared" si="39"/>
        <v>2900</v>
      </c>
      <c r="BY131" s="34">
        <f t="shared" si="39"/>
        <v>3000</v>
      </c>
      <c r="BZ131" s="64">
        <f t="shared" ref="BZ131:BZ194" si="41">ABS(PEARSON(E131:BL131,$E$1:$BL$1))</f>
        <v>0.65494123342791211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  <c r="BA132" s="34">
        <v>900</v>
      </c>
      <c r="BB132" s="34">
        <v>972.7</v>
      </c>
      <c r="BC132" s="34">
        <v>1045.4000000000001</v>
      </c>
      <c r="BD132" s="34">
        <v>1118.0999999999999</v>
      </c>
      <c r="BE132" s="34">
        <v>1190.8</v>
      </c>
      <c r="BF132" s="34">
        <v>1263.5</v>
      </c>
      <c r="BG132" s="34">
        <v>1336.2</v>
      </c>
      <c r="BH132" s="34">
        <v>1408.9</v>
      </c>
      <c r="BI132" s="34">
        <v>1481.6</v>
      </c>
      <c r="BJ132" s="34">
        <v>1554.3</v>
      </c>
      <c r="BK132" s="34">
        <v>1627</v>
      </c>
      <c r="BL132" s="34">
        <v>1699.7</v>
      </c>
      <c r="BM132" s="34">
        <f t="shared" si="40"/>
        <v>15598.2</v>
      </c>
      <c r="BN132" s="34">
        <f t="shared" si="37"/>
        <v>100</v>
      </c>
      <c r="BO132" s="34">
        <f t="shared" si="37"/>
        <v>300</v>
      </c>
      <c r="BP132" s="34">
        <f t="shared" si="37"/>
        <v>500</v>
      </c>
      <c r="BQ132" s="34">
        <f t="shared" si="36"/>
        <v>700</v>
      </c>
      <c r="BR132" s="34">
        <f t="shared" si="36"/>
        <v>1000</v>
      </c>
      <c r="BS132" s="34">
        <f t="shared" si="36"/>
        <v>1200</v>
      </c>
      <c r="BT132" s="34">
        <f t="shared" si="36"/>
        <v>1400</v>
      </c>
      <c r="BU132" s="34">
        <f t="shared" si="36"/>
        <v>1600</v>
      </c>
      <c r="BV132" s="34">
        <f t="shared" si="36"/>
        <v>1900</v>
      </c>
      <c r="BW132" s="34">
        <f t="shared" si="39"/>
        <v>2100</v>
      </c>
      <c r="BX132" s="34">
        <f t="shared" si="39"/>
        <v>2300</v>
      </c>
      <c r="BY132" s="34">
        <f t="shared" si="39"/>
        <v>2500</v>
      </c>
      <c r="BZ132" s="64">
        <f t="shared" si="41"/>
        <v>0.86473016549857529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  <c r="BA133" s="34">
        <v>8414.5</v>
      </c>
      <c r="BB133" s="34">
        <v>8539.9</v>
      </c>
      <c r="BC133" s="34">
        <v>8665.2999999999993</v>
      </c>
      <c r="BD133" s="34">
        <v>8790.7000000000007</v>
      </c>
      <c r="BE133" s="34">
        <v>8916.1</v>
      </c>
      <c r="BF133" s="34">
        <v>9041.5</v>
      </c>
      <c r="BG133" s="34">
        <v>9166.9</v>
      </c>
      <c r="BH133" s="34">
        <v>9292.2999999999993</v>
      </c>
      <c r="BI133" s="34">
        <v>9417.7000000000007</v>
      </c>
      <c r="BJ133" s="34">
        <v>9543.1</v>
      </c>
      <c r="BK133" s="34">
        <v>9668.5</v>
      </c>
      <c r="BL133" s="34">
        <v>9793.9</v>
      </c>
      <c r="BM133" s="34">
        <f t="shared" si="40"/>
        <v>109250.4</v>
      </c>
      <c r="BN133" s="34">
        <f t="shared" si="37"/>
        <v>8300</v>
      </c>
      <c r="BO133" s="34">
        <f t="shared" si="37"/>
        <v>8400</v>
      </c>
      <c r="BP133" s="34">
        <f t="shared" si="37"/>
        <v>8600</v>
      </c>
      <c r="BQ133" s="34">
        <f t="shared" si="36"/>
        <v>8700</v>
      </c>
      <c r="BR133" s="34">
        <f t="shared" si="36"/>
        <v>8900</v>
      </c>
      <c r="BS133" s="34">
        <f t="shared" si="36"/>
        <v>9000</v>
      </c>
      <c r="BT133" s="34">
        <f t="shared" si="36"/>
        <v>9200</v>
      </c>
      <c r="BU133" s="34">
        <f t="shared" si="36"/>
        <v>9300</v>
      </c>
      <c r="BV133" s="34">
        <f t="shared" si="36"/>
        <v>9500</v>
      </c>
      <c r="BW133" s="34">
        <f t="shared" si="39"/>
        <v>9600</v>
      </c>
      <c r="BX133" s="34">
        <f t="shared" si="39"/>
        <v>9800</v>
      </c>
      <c r="BY133" s="34">
        <f t="shared" si="39"/>
        <v>9900</v>
      </c>
      <c r="BZ133" s="64">
        <f t="shared" si="41"/>
        <v>0.92106561609307935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  <c r="BA134" s="34">
        <v>9003.5</v>
      </c>
      <c r="BB134" s="34">
        <v>9166.9</v>
      </c>
      <c r="BC134" s="34">
        <v>9330.2999999999993</v>
      </c>
      <c r="BD134" s="34">
        <v>9493.7000000000007</v>
      </c>
      <c r="BE134" s="34">
        <v>9657.1</v>
      </c>
      <c r="BF134" s="34">
        <v>9820.5</v>
      </c>
      <c r="BG134" s="34">
        <v>9983.9</v>
      </c>
      <c r="BH134" s="34">
        <v>10147.299999999999</v>
      </c>
      <c r="BI134" s="34">
        <v>10310.700000000001</v>
      </c>
      <c r="BJ134" s="34">
        <v>10474.1</v>
      </c>
      <c r="BK134" s="34">
        <v>10637.5</v>
      </c>
      <c r="BL134" s="34">
        <v>10800.9</v>
      </c>
      <c r="BM134" s="34">
        <f t="shared" si="40"/>
        <v>118826.4</v>
      </c>
      <c r="BN134" s="34">
        <f t="shared" si="37"/>
        <v>8800</v>
      </c>
      <c r="BO134" s="34">
        <f t="shared" si="37"/>
        <v>9000</v>
      </c>
      <c r="BP134" s="34">
        <f t="shared" si="37"/>
        <v>9200</v>
      </c>
      <c r="BQ134" s="34">
        <f t="shared" si="36"/>
        <v>9400</v>
      </c>
      <c r="BR134" s="34">
        <f t="shared" si="36"/>
        <v>9600</v>
      </c>
      <c r="BS134" s="34">
        <f t="shared" si="36"/>
        <v>9800</v>
      </c>
      <c r="BT134" s="34">
        <f t="shared" si="36"/>
        <v>10000</v>
      </c>
      <c r="BU134" s="34">
        <f t="shared" si="36"/>
        <v>10200</v>
      </c>
      <c r="BV134" s="34">
        <f t="shared" si="36"/>
        <v>10400</v>
      </c>
      <c r="BW134" s="34">
        <f t="shared" si="39"/>
        <v>10600</v>
      </c>
      <c r="BX134" s="34">
        <f t="shared" si="39"/>
        <v>10800</v>
      </c>
      <c r="BY134" s="34">
        <f t="shared" si="39"/>
        <v>11000</v>
      </c>
      <c r="BZ134" s="64">
        <f t="shared" si="41"/>
        <v>0.97012509209950848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  <c r="BA135" s="34">
        <v>2240</v>
      </c>
      <c r="BB135" s="34">
        <v>2215.3000000000002</v>
      </c>
      <c r="BC135" s="34">
        <v>2190.6</v>
      </c>
      <c r="BD135" s="34">
        <v>2165.9</v>
      </c>
      <c r="BE135" s="34">
        <v>2141.1999999999998</v>
      </c>
      <c r="BF135" s="34">
        <v>2116.5</v>
      </c>
      <c r="BG135" s="34">
        <v>2091.8000000000002</v>
      </c>
      <c r="BH135" s="34">
        <v>2067.1</v>
      </c>
      <c r="BI135" s="34">
        <v>2042.4</v>
      </c>
      <c r="BJ135" s="34">
        <v>2017.7</v>
      </c>
      <c r="BK135" s="34">
        <v>1993</v>
      </c>
      <c r="BL135" s="34">
        <v>1968.3</v>
      </c>
      <c r="BM135" s="34">
        <f t="shared" si="40"/>
        <v>25249.8</v>
      </c>
      <c r="BN135" s="34">
        <f t="shared" si="37"/>
        <v>2200</v>
      </c>
      <c r="BO135" s="34">
        <f t="shared" si="37"/>
        <v>2200</v>
      </c>
      <c r="BP135" s="34">
        <f t="shared" si="37"/>
        <v>2200</v>
      </c>
      <c r="BQ135" s="34">
        <f t="shared" si="36"/>
        <v>2200</v>
      </c>
      <c r="BR135" s="34">
        <f t="shared" si="36"/>
        <v>2100</v>
      </c>
      <c r="BS135" s="34">
        <f t="shared" si="36"/>
        <v>2100</v>
      </c>
      <c r="BT135" s="34">
        <f t="shared" si="36"/>
        <v>2100</v>
      </c>
      <c r="BU135" s="34">
        <f t="shared" si="36"/>
        <v>2100</v>
      </c>
      <c r="BV135" s="34">
        <f t="shared" si="36"/>
        <v>2000</v>
      </c>
      <c r="BW135" s="34">
        <f t="shared" si="39"/>
        <v>2000</v>
      </c>
      <c r="BX135" s="34">
        <f t="shared" si="39"/>
        <v>2000</v>
      </c>
      <c r="BY135" s="34">
        <f t="shared" si="39"/>
        <v>2000</v>
      </c>
      <c r="BZ135" s="64">
        <f t="shared" si="41"/>
        <v>0.35838906048067115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  <c r="BA136" s="34">
        <v>10805</v>
      </c>
      <c r="BB136" s="34">
        <v>11022</v>
      </c>
      <c r="BC136" s="34">
        <v>11239</v>
      </c>
      <c r="BD136" s="34">
        <v>11456</v>
      </c>
      <c r="BE136" s="34">
        <v>11673</v>
      </c>
      <c r="BF136" s="34">
        <v>11890</v>
      </c>
      <c r="BG136" s="34">
        <v>12107</v>
      </c>
      <c r="BH136" s="34">
        <v>12324</v>
      </c>
      <c r="BI136" s="34">
        <v>12541</v>
      </c>
      <c r="BJ136" s="34">
        <v>12758</v>
      </c>
      <c r="BK136" s="34">
        <v>12975</v>
      </c>
      <c r="BL136" s="34">
        <v>13192</v>
      </c>
      <c r="BM136" s="34">
        <f t="shared" si="40"/>
        <v>143982</v>
      </c>
      <c r="BN136" s="34">
        <f t="shared" si="37"/>
        <v>10500</v>
      </c>
      <c r="BO136" s="34">
        <f t="shared" si="37"/>
        <v>10800</v>
      </c>
      <c r="BP136" s="34">
        <f t="shared" si="37"/>
        <v>11000</v>
      </c>
      <c r="BQ136" s="34">
        <f t="shared" si="36"/>
        <v>11300</v>
      </c>
      <c r="BR136" s="34">
        <f t="shared" si="36"/>
        <v>11600</v>
      </c>
      <c r="BS136" s="34">
        <f t="shared" si="36"/>
        <v>11900</v>
      </c>
      <c r="BT136" s="34">
        <f t="shared" si="36"/>
        <v>12100</v>
      </c>
      <c r="BU136" s="34">
        <f t="shared" si="36"/>
        <v>12400</v>
      </c>
      <c r="BV136" s="34">
        <f t="shared" si="36"/>
        <v>12700</v>
      </c>
      <c r="BW136" s="34">
        <f t="shared" si="39"/>
        <v>13000</v>
      </c>
      <c r="BX136" s="34">
        <f t="shared" si="39"/>
        <v>13200</v>
      </c>
      <c r="BY136" s="34">
        <f t="shared" si="39"/>
        <v>13500</v>
      </c>
      <c r="BZ136" s="64">
        <f t="shared" si="41"/>
        <v>0.98366199285521416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  <c r="BA137" s="34">
        <v>-2345.5</v>
      </c>
      <c r="BB137" s="34">
        <v>-2413.1</v>
      </c>
      <c r="BC137" s="34">
        <v>-2480.6999999999998</v>
      </c>
      <c r="BD137" s="34">
        <v>-2548.3000000000002</v>
      </c>
      <c r="BE137" s="34">
        <v>-2615.9</v>
      </c>
      <c r="BF137" s="34">
        <v>-2683.5</v>
      </c>
      <c r="BG137" s="34">
        <v>-2751.1</v>
      </c>
      <c r="BH137" s="34">
        <v>-2818.7</v>
      </c>
      <c r="BI137" s="34">
        <v>-2886.3</v>
      </c>
      <c r="BJ137" s="34">
        <v>-2953.9</v>
      </c>
      <c r="BK137" s="34">
        <v>-3021.5</v>
      </c>
      <c r="BL137" s="34">
        <v>-3089.1</v>
      </c>
      <c r="BM137" s="34">
        <f t="shared" si="40"/>
        <v>-32607.599999999999</v>
      </c>
      <c r="BN137" s="34">
        <f t="shared" si="37"/>
        <v>-2200</v>
      </c>
      <c r="BO137" s="34">
        <f t="shared" si="37"/>
        <v>-2300</v>
      </c>
      <c r="BP137" s="34">
        <f t="shared" si="37"/>
        <v>-2400</v>
      </c>
      <c r="BQ137" s="34">
        <f t="shared" si="36"/>
        <v>-2500</v>
      </c>
      <c r="BR137" s="34">
        <f t="shared" si="36"/>
        <v>-2600</v>
      </c>
      <c r="BS137" s="34">
        <f t="shared" si="36"/>
        <v>-2700</v>
      </c>
      <c r="BT137" s="34">
        <f t="shared" si="36"/>
        <v>-2800</v>
      </c>
      <c r="BU137" s="34">
        <f t="shared" si="36"/>
        <v>-2900</v>
      </c>
      <c r="BV137" s="34">
        <f t="shared" si="36"/>
        <v>-3000</v>
      </c>
      <c r="BW137" s="34">
        <f t="shared" si="39"/>
        <v>-3100</v>
      </c>
      <c r="BX137" s="34">
        <f t="shared" si="39"/>
        <v>-3100</v>
      </c>
      <c r="BY137" s="34">
        <f t="shared" si="39"/>
        <v>-3200</v>
      </c>
      <c r="BZ137" s="64">
        <f t="shared" si="41"/>
        <v>0.69321640796804362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  <c r="BA138" s="34">
        <v>12761</v>
      </c>
      <c r="BB138" s="34">
        <v>13017</v>
      </c>
      <c r="BC138" s="34">
        <v>13273</v>
      </c>
      <c r="BD138" s="34">
        <v>13529</v>
      </c>
      <c r="BE138" s="34">
        <v>13785</v>
      </c>
      <c r="BF138" s="34">
        <v>14041</v>
      </c>
      <c r="BG138" s="34">
        <v>14297</v>
      </c>
      <c r="BH138" s="34">
        <v>14553</v>
      </c>
      <c r="BI138" s="34">
        <v>14809</v>
      </c>
      <c r="BJ138" s="34">
        <v>15065</v>
      </c>
      <c r="BK138" s="34">
        <v>15321</v>
      </c>
      <c r="BL138" s="34">
        <v>15577</v>
      </c>
      <c r="BM138" s="34">
        <f t="shared" si="40"/>
        <v>170028</v>
      </c>
      <c r="BN138" s="34">
        <f t="shared" si="37"/>
        <v>12400</v>
      </c>
      <c r="BO138" s="34">
        <f t="shared" si="37"/>
        <v>12700</v>
      </c>
      <c r="BP138" s="34">
        <f t="shared" si="37"/>
        <v>13000</v>
      </c>
      <c r="BQ138" s="34">
        <f t="shared" si="36"/>
        <v>13400</v>
      </c>
      <c r="BR138" s="34">
        <f t="shared" si="36"/>
        <v>13700</v>
      </c>
      <c r="BS138" s="34">
        <f t="shared" si="36"/>
        <v>14000</v>
      </c>
      <c r="BT138" s="34">
        <f t="shared" si="36"/>
        <v>14300</v>
      </c>
      <c r="BU138" s="34">
        <f t="shared" si="36"/>
        <v>14700</v>
      </c>
      <c r="BV138" s="34">
        <f t="shared" si="36"/>
        <v>15000</v>
      </c>
      <c r="BW138" s="34">
        <f t="shared" si="39"/>
        <v>15300</v>
      </c>
      <c r="BX138" s="34">
        <f t="shared" si="39"/>
        <v>15600</v>
      </c>
      <c r="BY138" s="34">
        <f t="shared" si="39"/>
        <v>16000</v>
      </c>
      <c r="BZ138" s="64">
        <f t="shared" si="41"/>
        <v>0.98207448684253096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  <c r="BA139" s="34">
        <v>8107.5</v>
      </c>
      <c r="BB139" s="34">
        <v>8208.1</v>
      </c>
      <c r="BC139" s="34">
        <v>8308.7000000000007</v>
      </c>
      <c r="BD139" s="34">
        <v>8409.2999999999993</v>
      </c>
      <c r="BE139" s="34">
        <v>8509.9</v>
      </c>
      <c r="BF139" s="34">
        <v>8610.5</v>
      </c>
      <c r="BG139" s="34">
        <v>8711.1</v>
      </c>
      <c r="BH139" s="34">
        <v>8811.7000000000007</v>
      </c>
      <c r="BI139" s="34">
        <v>8912.2999999999993</v>
      </c>
      <c r="BJ139" s="34">
        <v>9012.9</v>
      </c>
      <c r="BK139" s="34">
        <v>9113.5</v>
      </c>
      <c r="BL139" s="34">
        <v>9214.1</v>
      </c>
      <c r="BM139" s="34">
        <f t="shared" si="40"/>
        <v>103929.60000000001</v>
      </c>
      <c r="BN139" s="34">
        <f t="shared" si="37"/>
        <v>8000</v>
      </c>
      <c r="BO139" s="34">
        <f t="shared" si="37"/>
        <v>8100</v>
      </c>
      <c r="BP139" s="34">
        <f t="shared" si="37"/>
        <v>8300</v>
      </c>
      <c r="BQ139" s="34">
        <f t="shared" si="36"/>
        <v>8400</v>
      </c>
      <c r="BR139" s="34">
        <f t="shared" si="36"/>
        <v>8500</v>
      </c>
      <c r="BS139" s="34">
        <f t="shared" si="36"/>
        <v>8600</v>
      </c>
      <c r="BT139" s="34">
        <f t="shared" si="36"/>
        <v>8700</v>
      </c>
      <c r="BU139" s="34">
        <f t="shared" si="36"/>
        <v>8800</v>
      </c>
      <c r="BV139" s="34">
        <f t="shared" si="36"/>
        <v>9000</v>
      </c>
      <c r="BW139" s="34">
        <f t="shared" si="39"/>
        <v>9100</v>
      </c>
      <c r="BX139" s="34">
        <f t="shared" si="39"/>
        <v>9200</v>
      </c>
      <c r="BY139" s="34">
        <f t="shared" si="39"/>
        <v>9300</v>
      </c>
      <c r="BZ139" s="64">
        <f t="shared" si="41"/>
        <v>0.86137478026739966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  <c r="BA140" s="34">
        <v>5719.5</v>
      </c>
      <c r="BB140" s="34">
        <v>5759.9</v>
      </c>
      <c r="BC140" s="34">
        <v>5800.3</v>
      </c>
      <c r="BD140" s="34">
        <v>5840.7</v>
      </c>
      <c r="BE140" s="34">
        <v>5881.1</v>
      </c>
      <c r="BF140" s="34">
        <v>5921.5</v>
      </c>
      <c r="BG140" s="34">
        <v>5961.9</v>
      </c>
      <c r="BH140" s="34">
        <v>6002.3</v>
      </c>
      <c r="BI140" s="34">
        <v>6042.7</v>
      </c>
      <c r="BJ140" s="34">
        <v>6083.1</v>
      </c>
      <c r="BK140" s="34">
        <v>6123.5</v>
      </c>
      <c r="BL140" s="34">
        <v>6163.9</v>
      </c>
      <c r="BM140" s="34">
        <f t="shared" si="40"/>
        <v>71300.399999999994</v>
      </c>
      <c r="BN140" s="34">
        <f t="shared" si="37"/>
        <v>5700</v>
      </c>
      <c r="BO140" s="34">
        <f t="shared" si="37"/>
        <v>5700</v>
      </c>
      <c r="BP140" s="34">
        <f t="shared" si="37"/>
        <v>5800</v>
      </c>
      <c r="BQ140" s="34">
        <f t="shared" si="36"/>
        <v>5800</v>
      </c>
      <c r="BR140" s="34">
        <f t="shared" si="36"/>
        <v>5900</v>
      </c>
      <c r="BS140" s="34">
        <f t="shared" si="36"/>
        <v>5900</v>
      </c>
      <c r="BT140" s="34">
        <f t="shared" si="36"/>
        <v>6000</v>
      </c>
      <c r="BU140" s="34">
        <f t="shared" si="36"/>
        <v>6000</v>
      </c>
      <c r="BV140" s="34">
        <f t="shared" si="36"/>
        <v>6100</v>
      </c>
      <c r="BW140" s="34">
        <f t="shared" si="39"/>
        <v>6100</v>
      </c>
      <c r="BX140" s="34">
        <f t="shared" si="39"/>
        <v>6100</v>
      </c>
      <c r="BY140" s="34">
        <f t="shared" si="39"/>
        <v>6200</v>
      </c>
      <c r="BZ140" s="64">
        <f t="shared" si="41"/>
        <v>0.72227112113022796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  <c r="BA141" s="34">
        <v>14575.5</v>
      </c>
      <c r="BB141" s="34">
        <v>14726.1</v>
      </c>
      <c r="BC141" s="34">
        <v>14876.7</v>
      </c>
      <c r="BD141" s="34">
        <v>15027.3</v>
      </c>
      <c r="BE141" s="34">
        <v>15177.9</v>
      </c>
      <c r="BF141" s="34">
        <v>15328.5</v>
      </c>
      <c r="BG141" s="34">
        <v>15479.1</v>
      </c>
      <c r="BH141" s="34">
        <v>15629.7</v>
      </c>
      <c r="BI141" s="34">
        <v>15780.3</v>
      </c>
      <c r="BJ141" s="34">
        <v>15930.9</v>
      </c>
      <c r="BK141" s="34">
        <v>16081.5</v>
      </c>
      <c r="BL141" s="34">
        <v>16232.1</v>
      </c>
      <c r="BM141" s="34">
        <f t="shared" si="40"/>
        <v>184845.6</v>
      </c>
      <c r="BN141" s="34">
        <f t="shared" si="37"/>
        <v>14500</v>
      </c>
      <c r="BO141" s="34">
        <f t="shared" si="37"/>
        <v>14600</v>
      </c>
      <c r="BP141" s="34">
        <f t="shared" si="37"/>
        <v>14800</v>
      </c>
      <c r="BQ141" s="34">
        <f t="shared" si="36"/>
        <v>15000</v>
      </c>
      <c r="BR141" s="34">
        <f t="shared" si="36"/>
        <v>15100</v>
      </c>
      <c r="BS141" s="34">
        <f t="shared" si="36"/>
        <v>15300</v>
      </c>
      <c r="BT141" s="34">
        <f t="shared" si="36"/>
        <v>15500</v>
      </c>
      <c r="BU141" s="34">
        <f t="shared" si="36"/>
        <v>15700</v>
      </c>
      <c r="BV141" s="34">
        <f t="shared" si="36"/>
        <v>15800</v>
      </c>
      <c r="BW141" s="34">
        <f t="shared" si="39"/>
        <v>16000</v>
      </c>
      <c r="BX141" s="34">
        <f t="shared" si="39"/>
        <v>16200</v>
      </c>
      <c r="BY141" s="34">
        <f t="shared" si="39"/>
        <v>16300</v>
      </c>
      <c r="BZ141" s="64">
        <f t="shared" si="41"/>
        <v>0.84152382591599018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  <c r="BA142" s="34">
        <v>2672</v>
      </c>
      <c r="BB142" s="34">
        <v>2619</v>
      </c>
      <c r="BC142" s="34">
        <v>2566</v>
      </c>
      <c r="BD142" s="34">
        <v>2513</v>
      </c>
      <c r="BE142" s="34">
        <v>2460</v>
      </c>
      <c r="BF142" s="34">
        <v>2407</v>
      </c>
      <c r="BG142" s="34">
        <v>2354</v>
      </c>
      <c r="BH142" s="34">
        <v>2301</v>
      </c>
      <c r="BI142" s="34">
        <v>2248</v>
      </c>
      <c r="BJ142" s="34">
        <v>2195</v>
      </c>
      <c r="BK142" s="34">
        <v>2142</v>
      </c>
      <c r="BL142" s="34">
        <v>2089</v>
      </c>
      <c r="BM142" s="34">
        <f t="shared" si="40"/>
        <v>28566</v>
      </c>
      <c r="BN142" s="34">
        <f t="shared" si="37"/>
        <v>2600</v>
      </c>
      <c r="BO142" s="34">
        <f t="shared" si="37"/>
        <v>2600</v>
      </c>
      <c r="BP142" s="34">
        <f t="shared" si="37"/>
        <v>2500</v>
      </c>
      <c r="BQ142" s="34">
        <f t="shared" si="36"/>
        <v>2500</v>
      </c>
      <c r="BR142" s="34">
        <f t="shared" si="36"/>
        <v>2400</v>
      </c>
      <c r="BS142" s="34">
        <f t="shared" si="36"/>
        <v>2400</v>
      </c>
      <c r="BT142" s="34">
        <f t="shared" si="36"/>
        <v>2400</v>
      </c>
      <c r="BU142" s="34">
        <f t="shared" si="36"/>
        <v>2300</v>
      </c>
      <c r="BV142" s="34">
        <f t="shared" si="36"/>
        <v>2300</v>
      </c>
      <c r="BW142" s="34">
        <f t="shared" si="39"/>
        <v>2200</v>
      </c>
      <c r="BX142" s="34">
        <f t="shared" si="39"/>
        <v>2200</v>
      </c>
      <c r="BY142" s="34">
        <f t="shared" si="39"/>
        <v>2200</v>
      </c>
      <c r="BZ142" s="64">
        <f t="shared" si="41"/>
        <v>0.87242018792901654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  <c r="BA143" s="34">
        <v>-10060</v>
      </c>
      <c r="BB143" s="34">
        <v>-10274.700000000001</v>
      </c>
      <c r="BC143" s="34">
        <v>-10489.4</v>
      </c>
      <c r="BD143" s="34">
        <v>-10704.1</v>
      </c>
      <c r="BE143" s="34">
        <v>-10918.8</v>
      </c>
      <c r="BF143" s="34">
        <v>-11133.5</v>
      </c>
      <c r="BG143" s="34">
        <v>-11348.2</v>
      </c>
      <c r="BH143" s="34">
        <v>-11562.9</v>
      </c>
      <c r="BI143" s="34">
        <v>-11777.6</v>
      </c>
      <c r="BJ143" s="34">
        <v>-11992.3</v>
      </c>
      <c r="BK143" s="34">
        <v>-12207</v>
      </c>
      <c r="BL143" s="34">
        <v>-12421.7</v>
      </c>
      <c r="BM143" s="34">
        <f t="shared" si="40"/>
        <v>-134890.20000000001</v>
      </c>
      <c r="BN143" s="34">
        <f t="shared" si="37"/>
        <v>-9700</v>
      </c>
      <c r="BO143" s="34">
        <f t="shared" si="37"/>
        <v>-10000</v>
      </c>
      <c r="BP143" s="34">
        <f t="shared" si="37"/>
        <v>-10300</v>
      </c>
      <c r="BQ143" s="34">
        <f t="shared" si="36"/>
        <v>-10500</v>
      </c>
      <c r="BR143" s="34">
        <f t="shared" si="36"/>
        <v>-10800</v>
      </c>
      <c r="BS143" s="34">
        <f t="shared" si="36"/>
        <v>-11100</v>
      </c>
      <c r="BT143" s="34">
        <f t="shared" si="36"/>
        <v>-11400</v>
      </c>
      <c r="BU143" s="34">
        <f t="shared" si="36"/>
        <v>-11700</v>
      </c>
      <c r="BV143" s="34">
        <f t="shared" si="36"/>
        <v>-11900</v>
      </c>
      <c r="BW143" s="34">
        <f t="shared" si="39"/>
        <v>-12200</v>
      </c>
      <c r="BX143" s="34">
        <f t="shared" si="39"/>
        <v>-12500</v>
      </c>
      <c r="BY143" s="34">
        <f t="shared" si="39"/>
        <v>-12800</v>
      </c>
      <c r="BZ143" s="64">
        <f t="shared" si="41"/>
        <v>0.94685524145316291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  <c r="BA144" s="34">
        <v>16282</v>
      </c>
      <c r="BB144" s="34">
        <v>16358</v>
      </c>
      <c r="BC144" s="34">
        <v>16434</v>
      </c>
      <c r="BD144" s="34">
        <v>16510</v>
      </c>
      <c r="BE144" s="34">
        <v>16586</v>
      </c>
      <c r="BF144" s="34">
        <v>16662</v>
      </c>
      <c r="BG144" s="34">
        <v>16738</v>
      </c>
      <c r="BH144" s="34">
        <v>16814</v>
      </c>
      <c r="BI144" s="34">
        <v>16890</v>
      </c>
      <c r="BJ144" s="34">
        <v>16966</v>
      </c>
      <c r="BK144" s="34">
        <v>17042</v>
      </c>
      <c r="BL144" s="34">
        <v>17118</v>
      </c>
      <c r="BM144" s="34">
        <f t="shared" si="40"/>
        <v>200400</v>
      </c>
      <c r="BN144" s="34">
        <f t="shared" si="37"/>
        <v>16300</v>
      </c>
      <c r="BO144" s="34">
        <f t="shared" si="37"/>
        <v>16300</v>
      </c>
      <c r="BP144" s="34">
        <f t="shared" si="37"/>
        <v>16400</v>
      </c>
      <c r="BQ144" s="34">
        <f t="shared" si="36"/>
        <v>16500</v>
      </c>
      <c r="BR144" s="34">
        <f t="shared" si="36"/>
        <v>16600</v>
      </c>
      <c r="BS144" s="34">
        <f t="shared" si="36"/>
        <v>16700</v>
      </c>
      <c r="BT144" s="34">
        <f t="shared" si="36"/>
        <v>16700</v>
      </c>
      <c r="BU144" s="34">
        <f t="shared" si="36"/>
        <v>16800</v>
      </c>
      <c r="BV144" s="34">
        <f t="shared" si="36"/>
        <v>16900</v>
      </c>
      <c r="BW144" s="34">
        <f t="shared" si="39"/>
        <v>17000</v>
      </c>
      <c r="BX144" s="34">
        <f t="shared" si="39"/>
        <v>17100</v>
      </c>
      <c r="BY144" s="34">
        <f t="shared" si="39"/>
        <v>17100</v>
      </c>
      <c r="BZ144" s="64">
        <f t="shared" si="41"/>
        <v>0.88247645642948624</v>
      </c>
    </row>
    <row r="145" spans="1:78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  <c r="BA145" s="34">
        <v>7588</v>
      </c>
      <c r="BB145" s="34">
        <v>7574</v>
      </c>
      <c r="BC145" s="34">
        <v>7560</v>
      </c>
      <c r="BD145" s="34">
        <v>7546</v>
      </c>
      <c r="BE145" s="34">
        <v>7532</v>
      </c>
      <c r="BF145" s="34">
        <v>7518</v>
      </c>
      <c r="BG145" s="34">
        <v>7504</v>
      </c>
      <c r="BH145" s="34">
        <v>7490</v>
      </c>
      <c r="BI145" s="34">
        <v>7476</v>
      </c>
      <c r="BJ145" s="34">
        <v>7462</v>
      </c>
      <c r="BK145" s="34">
        <v>7448</v>
      </c>
      <c r="BL145" s="34">
        <v>7434</v>
      </c>
      <c r="BM145" s="34">
        <f t="shared" si="40"/>
        <v>90132</v>
      </c>
      <c r="BN145" s="34">
        <f t="shared" si="37"/>
        <v>7600</v>
      </c>
      <c r="BO145" s="34">
        <f t="shared" si="37"/>
        <v>7600</v>
      </c>
      <c r="BP145" s="34">
        <f t="shared" si="37"/>
        <v>7600</v>
      </c>
      <c r="BQ145" s="34">
        <f t="shared" si="36"/>
        <v>7500</v>
      </c>
      <c r="BR145" s="34">
        <f t="shared" si="36"/>
        <v>7500</v>
      </c>
      <c r="BS145" s="34">
        <f t="shared" si="36"/>
        <v>7500</v>
      </c>
      <c r="BT145" s="34">
        <f t="shared" si="36"/>
        <v>7500</v>
      </c>
      <c r="BU145" s="34">
        <f t="shared" si="36"/>
        <v>7500</v>
      </c>
      <c r="BV145" s="34">
        <f t="shared" si="36"/>
        <v>7500</v>
      </c>
      <c r="BW145" s="34">
        <f t="shared" si="39"/>
        <v>7500</v>
      </c>
      <c r="BX145" s="34">
        <f t="shared" si="39"/>
        <v>7500</v>
      </c>
      <c r="BY145" s="34">
        <f t="shared" si="39"/>
        <v>7400</v>
      </c>
      <c r="BZ145" s="64">
        <f t="shared" si="41"/>
        <v>0.30623147160140185</v>
      </c>
    </row>
    <row r="146" spans="1:78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  <c r="BA146" s="34">
        <v>1045.5</v>
      </c>
      <c r="BB146" s="34">
        <v>992.1</v>
      </c>
      <c r="BC146" s="34">
        <v>938.7</v>
      </c>
      <c r="BD146" s="34">
        <v>885.3</v>
      </c>
      <c r="BE146" s="34">
        <v>831.9</v>
      </c>
      <c r="BF146" s="34">
        <v>778.5</v>
      </c>
      <c r="BG146" s="34">
        <v>725.1</v>
      </c>
      <c r="BH146" s="34">
        <v>671.7</v>
      </c>
      <c r="BI146" s="34">
        <v>618.29999999999995</v>
      </c>
      <c r="BJ146" s="34">
        <v>564.9</v>
      </c>
      <c r="BK146" s="34">
        <v>511.5</v>
      </c>
      <c r="BL146" s="34">
        <v>458.1</v>
      </c>
      <c r="BM146" s="34">
        <f t="shared" si="40"/>
        <v>9021.6</v>
      </c>
      <c r="BN146" s="34">
        <f t="shared" si="37"/>
        <v>900</v>
      </c>
      <c r="BO146" s="34">
        <f t="shared" si="37"/>
        <v>900</v>
      </c>
      <c r="BP146" s="34">
        <f t="shared" si="37"/>
        <v>900</v>
      </c>
      <c r="BQ146" s="34">
        <f t="shared" si="36"/>
        <v>800</v>
      </c>
      <c r="BR146" s="34">
        <f t="shared" si="36"/>
        <v>800</v>
      </c>
      <c r="BS146" s="34">
        <f t="shared" si="36"/>
        <v>800</v>
      </c>
      <c r="BT146" s="34">
        <f t="shared" si="36"/>
        <v>700</v>
      </c>
      <c r="BU146" s="34">
        <f t="shared" si="36"/>
        <v>700</v>
      </c>
      <c r="BV146" s="34">
        <f t="shared" si="36"/>
        <v>700</v>
      </c>
      <c r="BW146" s="34">
        <f t="shared" si="39"/>
        <v>700</v>
      </c>
      <c r="BX146" s="34">
        <f t="shared" si="39"/>
        <v>600</v>
      </c>
      <c r="BY146" s="34">
        <f t="shared" si="39"/>
        <v>600</v>
      </c>
      <c r="BZ146" s="64">
        <f t="shared" si="41"/>
        <v>0.78024999631458181</v>
      </c>
    </row>
    <row r="147" spans="1:78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  <c r="BA147" s="34">
        <v>12897.5</v>
      </c>
      <c r="BB147" s="34">
        <v>12893.8</v>
      </c>
      <c r="BC147" s="34">
        <v>12890.1</v>
      </c>
      <c r="BD147" s="34">
        <v>12886.4</v>
      </c>
      <c r="BE147" s="34">
        <v>12882.7</v>
      </c>
      <c r="BF147" s="34">
        <v>12879</v>
      </c>
      <c r="BG147" s="34">
        <v>12875.3</v>
      </c>
      <c r="BH147" s="34">
        <v>12871.6</v>
      </c>
      <c r="BI147" s="34">
        <v>12867.9</v>
      </c>
      <c r="BJ147" s="34">
        <v>12864.2</v>
      </c>
      <c r="BK147" s="34">
        <v>12860.5</v>
      </c>
      <c r="BL147" s="34">
        <v>12856.8</v>
      </c>
      <c r="BM147" s="34">
        <f t="shared" si="40"/>
        <v>154525.79999999999</v>
      </c>
      <c r="BN147" s="34">
        <f t="shared" si="37"/>
        <v>12900</v>
      </c>
      <c r="BO147" s="34">
        <f t="shared" si="37"/>
        <v>12900</v>
      </c>
      <c r="BP147" s="34">
        <f t="shared" si="37"/>
        <v>12900</v>
      </c>
      <c r="BQ147" s="34">
        <f t="shared" si="36"/>
        <v>12900</v>
      </c>
      <c r="BR147" s="34">
        <f t="shared" si="36"/>
        <v>12900</v>
      </c>
      <c r="BS147" s="34">
        <f t="shared" si="36"/>
        <v>12900</v>
      </c>
      <c r="BT147" s="34">
        <f t="shared" si="36"/>
        <v>12900</v>
      </c>
      <c r="BU147" s="34">
        <f t="shared" si="36"/>
        <v>12900</v>
      </c>
      <c r="BV147" s="34">
        <f t="shared" si="36"/>
        <v>12900</v>
      </c>
      <c r="BW147" s="34">
        <f t="shared" si="39"/>
        <v>12900</v>
      </c>
      <c r="BX147" s="34">
        <f t="shared" si="39"/>
        <v>12900</v>
      </c>
      <c r="BY147" s="34">
        <f t="shared" si="39"/>
        <v>12900</v>
      </c>
      <c r="BZ147" s="64">
        <f t="shared" si="41"/>
        <v>6.8649927412721468E-2</v>
      </c>
    </row>
    <row r="148" spans="1:78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  <c r="BA148" s="34">
        <v>10025.5</v>
      </c>
      <c r="BB148" s="34">
        <v>9938.7999999999993</v>
      </c>
      <c r="BC148" s="34">
        <v>9852.1</v>
      </c>
      <c r="BD148" s="34">
        <v>9765.4</v>
      </c>
      <c r="BE148" s="34">
        <v>9678.7000000000007</v>
      </c>
      <c r="BF148" s="34">
        <v>9592</v>
      </c>
      <c r="BG148" s="34">
        <v>9505.2999999999993</v>
      </c>
      <c r="BH148" s="34">
        <v>9418.6</v>
      </c>
      <c r="BI148" s="34">
        <v>9331.9</v>
      </c>
      <c r="BJ148" s="34">
        <v>9245.2000000000007</v>
      </c>
      <c r="BK148" s="34">
        <v>9158.5</v>
      </c>
      <c r="BL148" s="34">
        <v>9071.7999999999993</v>
      </c>
      <c r="BM148" s="34">
        <f t="shared" si="40"/>
        <v>114583.8</v>
      </c>
      <c r="BN148" s="34">
        <f t="shared" si="37"/>
        <v>10000</v>
      </c>
      <c r="BO148" s="34">
        <f t="shared" si="37"/>
        <v>9900</v>
      </c>
      <c r="BP148" s="34">
        <f t="shared" si="37"/>
        <v>9800</v>
      </c>
      <c r="BQ148" s="34">
        <f t="shared" si="36"/>
        <v>9700</v>
      </c>
      <c r="BR148" s="34">
        <f t="shared" si="36"/>
        <v>9700</v>
      </c>
      <c r="BS148" s="34">
        <f t="shared" si="36"/>
        <v>9600</v>
      </c>
      <c r="BT148" s="34">
        <f t="shared" si="36"/>
        <v>9500</v>
      </c>
      <c r="BU148" s="34">
        <f t="shared" si="36"/>
        <v>9400</v>
      </c>
      <c r="BV148" s="34">
        <f t="shared" si="36"/>
        <v>9400</v>
      </c>
      <c r="BW148" s="34">
        <f t="shared" si="39"/>
        <v>9300</v>
      </c>
      <c r="BX148" s="34">
        <f t="shared" si="39"/>
        <v>9200</v>
      </c>
      <c r="BY148" s="34">
        <f t="shared" si="39"/>
        <v>9100</v>
      </c>
      <c r="BZ148" s="64">
        <f t="shared" si="41"/>
        <v>0.67811826007486631</v>
      </c>
    </row>
    <row r="149" spans="1:78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  <c r="BA149" s="34">
        <v>6088.5</v>
      </c>
      <c r="BB149" s="34">
        <v>6115.9</v>
      </c>
      <c r="BC149" s="34">
        <v>6143.3</v>
      </c>
      <c r="BD149" s="34">
        <v>6170.7</v>
      </c>
      <c r="BE149" s="34">
        <v>6198.1</v>
      </c>
      <c r="BF149" s="34">
        <v>6225.5</v>
      </c>
      <c r="BG149" s="34">
        <v>6252.9</v>
      </c>
      <c r="BH149" s="34">
        <v>6280.3</v>
      </c>
      <c r="BI149" s="34">
        <v>6307.7</v>
      </c>
      <c r="BJ149" s="34">
        <v>6335.1</v>
      </c>
      <c r="BK149" s="34">
        <v>6362.5</v>
      </c>
      <c r="BL149" s="34">
        <v>6389.9</v>
      </c>
      <c r="BM149" s="34">
        <f t="shared" si="40"/>
        <v>74870.399999999994</v>
      </c>
      <c r="BN149" s="34">
        <f t="shared" si="37"/>
        <v>6100</v>
      </c>
      <c r="BO149" s="34">
        <f t="shared" si="37"/>
        <v>6100</v>
      </c>
      <c r="BP149" s="34">
        <f t="shared" si="37"/>
        <v>6100</v>
      </c>
      <c r="BQ149" s="34">
        <f t="shared" si="36"/>
        <v>6200</v>
      </c>
      <c r="BR149" s="34">
        <f t="shared" si="36"/>
        <v>6200</v>
      </c>
      <c r="BS149" s="34">
        <f t="shared" si="36"/>
        <v>6200</v>
      </c>
      <c r="BT149" s="34">
        <f t="shared" si="36"/>
        <v>6300</v>
      </c>
      <c r="BU149" s="34">
        <f t="shared" si="36"/>
        <v>6300</v>
      </c>
      <c r="BV149" s="34">
        <f t="shared" si="36"/>
        <v>6300</v>
      </c>
      <c r="BW149" s="34">
        <f t="shared" si="39"/>
        <v>6300</v>
      </c>
      <c r="BX149" s="34">
        <f t="shared" si="39"/>
        <v>6400</v>
      </c>
      <c r="BY149" s="34">
        <f t="shared" si="39"/>
        <v>6400</v>
      </c>
      <c r="BZ149" s="64">
        <f t="shared" si="41"/>
        <v>0.41780824558294927</v>
      </c>
    </row>
    <row r="150" spans="1:78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  <c r="BA150" s="34">
        <v>-11564</v>
      </c>
      <c r="BB150" s="34">
        <v>-11755</v>
      </c>
      <c r="BC150" s="34">
        <v>-11946</v>
      </c>
      <c r="BD150" s="34">
        <v>-12137</v>
      </c>
      <c r="BE150" s="34">
        <v>-12328</v>
      </c>
      <c r="BF150" s="34">
        <v>-12519</v>
      </c>
      <c r="BG150" s="34">
        <v>-12710</v>
      </c>
      <c r="BH150" s="34">
        <v>-12901</v>
      </c>
      <c r="BI150" s="34">
        <v>-13092</v>
      </c>
      <c r="BJ150" s="34">
        <v>-13283</v>
      </c>
      <c r="BK150" s="34">
        <v>-13474</v>
      </c>
      <c r="BL150" s="34">
        <v>-13665</v>
      </c>
      <c r="BM150" s="34">
        <f t="shared" si="40"/>
        <v>-151374</v>
      </c>
      <c r="BN150" s="34">
        <f t="shared" si="37"/>
        <v>-11300</v>
      </c>
      <c r="BO150" s="34">
        <f t="shared" si="37"/>
        <v>-11600</v>
      </c>
      <c r="BP150" s="34">
        <f t="shared" si="37"/>
        <v>-11800</v>
      </c>
      <c r="BQ150" s="34">
        <f t="shared" si="36"/>
        <v>-12000</v>
      </c>
      <c r="BR150" s="34">
        <f t="shared" si="36"/>
        <v>-12300</v>
      </c>
      <c r="BS150" s="34">
        <f t="shared" si="36"/>
        <v>-12500</v>
      </c>
      <c r="BT150" s="34">
        <f t="shared" si="36"/>
        <v>-12700</v>
      </c>
      <c r="BU150" s="34">
        <f t="shared" si="36"/>
        <v>-13000</v>
      </c>
      <c r="BV150" s="34">
        <f t="shared" si="36"/>
        <v>-13200</v>
      </c>
      <c r="BW150" s="34">
        <f t="shared" si="39"/>
        <v>-13400</v>
      </c>
      <c r="BX150" s="34">
        <f t="shared" si="39"/>
        <v>-13700</v>
      </c>
      <c r="BY150" s="34">
        <f t="shared" si="39"/>
        <v>-13900</v>
      </c>
      <c r="BZ150" s="64">
        <f t="shared" si="41"/>
        <v>0.9610214159993512</v>
      </c>
    </row>
    <row r="151" spans="1:78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  <c r="BA151" s="34">
        <v>5850</v>
      </c>
      <c r="BB151" s="34">
        <v>5763</v>
      </c>
      <c r="BC151" s="34">
        <v>5676</v>
      </c>
      <c r="BD151" s="34">
        <v>5589</v>
      </c>
      <c r="BE151" s="34">
        <v>5502</v>
      </c>
      <c r="BF151" s="34">
        <v>5415</v>
      </c>
      <c r="BG151" s="34">
        <v>5328</v>
      </c>
      <c r="BH151" s="34">
        <v>5241</v>
      </c>
      <c r="BI151" s="34">
        <v>5154</v>
      </c>
      <c r="BJ151" s="34">
        <v>5067</v>
      </c>
      <c r="BK151" s="34">
        <v>4980</v>
      </c>
      <c r="BL151" s="34">
        <v>4893</v>
      </c>
      <c r="BM151" s="34">
        <f t="shared" si="40"/>
        <v>64458</v>
      </c>
      <c r="BN151" s="34">
        <f t="shared" si="37"/>
        <v>5800</v>
      </c>
      <c r="BO151" s="34">
        <f t="shared" si="37"/>
        <v>5700</v>
      </c>
      <c r="BP151" s="34">
        <f t="shared" si="37"/>
        <v>5600</v>
      </c>
      <c r="BQ151" s="34">
        <f t="shared" si="36"/>
        <v>5600</v>
      </c>
      <c r="BR151" s="34">
        <f t="shared" si="36"/>
        <v>5500</v>
      </c>
      <c r="BS151" s="34">
        <f t="shared" si="36"/>
        <v>5400</v>
      </c>
      <c r="BT151" s="34">
        <f t="shared" si="36"/>
        <v>5300</v>
      </c>
      <c r="BU151" s="34">
        <f t="shared" si="36"/>
        <v>5300</v>
      </c>
      <c r="BV151" s="34">
        <f t="shared" si="36"/>
        <v>5200</v>
      </c>
      <c r="BW151" s="34">
        <f t="shared" si="39"/>
        <v>5100</v>
      </c>
      <c r="BX151" s="34">
        <f t="shared" si="39"/>
        <v>5000</v>
      </c>
      <c r="BY151" s="34">
        <f t="shared" si="39"/>
        <v>5000</v>
      </c>
      <c r="BZ151" s="64">
        <f t="shared" si="41"/>
        <v>0.85001815471224307</v>
      </c>
    </row>
    <row r="152" spans="1:78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  <c r="BA152" s="34">
        <v>19785.5</v>
      </c>
      <c r="BB152" s="34">
        <v>19977.099999999999</v>
      </c>
      <c r="BC152" s="34">
        <v>20168.7</v>
      </c>
      <c r="BD152" s="34">
        <v>20360.3</v>
      </c>
      <c r="BE152" s="34">
        <v>20551.900000000001</v>
      </c>
      <c r="BF152" s="34">
        <v>20743.5</v>
      </c>
      <c r="BG152" s="34">
        <v>20935.099999999999</v>
      </c>
      <c r="BH152" s="34">
        <v>21126.7</v>
      </c>
      <c r="BI152" s="34">
        <v>21318.3</v>
      </c>
      <c r="BJ152" s="34">
        <v>21509.9</v>
      </c>
      <c r="BK152" s="34">
        <v>21701.5</v>
      </c>
      <c r="BL152" s="34">
        <v>21893.1</v>
      </c>
      <c r="BM152" s="34">
        <f t="shared" si="40"/>
        <v>250071.6</v>
      </c>
      <c r="BN152" s="34">
        <f t="shared" si="37"/>
        <v>19700</v>
      </c>
      <c r="BO152" s="34">
        <f t="shared" si="37"/>
        <v>19900</v>
      </c>
      <c r="BP152" s="34">
        <f t="shared" si="37"/>
        <v>20100</v>
      </c>
      <c r="BQ152" s="34">
        <f t="shared" si="36"/>
        <v>20300</v>
      </c>
      <c r="BR152" s="34">
        <f t="shared" si="36"/>
        <v>20500</v>
      </c>
      <c r="BS152" s="34">
        <f t="shared" si="36"/>
        <v>20700</v>
      </c>
      <c r="BT152" s="34">
        <f t="shared" si="36"/>
        <v>20900</v>
      </c>
      <c r="BU152" s="34">
        <f t="shared" si="36"/>
        <v>21200</v>
      </c>
      <c r="BV152" s="34">
        <f t="shared" si="36"/>
        <v>21400</v>
      </c>
      <c r="BW152" s="34">
        <f t="shared" si="39"/>
        <v>21600</v>
      </c>
      <c r="BX152" s="34">
        <f t="shared" si="39"/>
        <v>21800</v>
      </c>
      <c r="BY152" s="34">
        <f t="shared" si="39"/>
        <v>22000</v>
      </c>
      <c r="BZ152" s="64">
        <f t="shared" si="41"/>
        <v>0.98224265934680366</v>
      </c>
    </row>
    <row r="153" spans="1:78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  <c r="BA153" s="34">
        <v>13739</v>
      </c>
      <c r="BB153" s="34">
        <v>13980.3</v>
      </c>
      <c r="BC153" s="34">
        <v>14221.6</v>
      </c>
      <c r="BD153" s="34">
        <v>14462.9</v>
      </c>
      <c r="BE153" s="34">
        <v>14704.2</v>
      </c>
      <c r="BF153" s="34">
        <v>14945.5</v>
      </c>
      <c r="BG153" s="34">
        <v>15186.8</v>
      </c>
      <c r="BH153" s="34">
        <v>15428.1</v>
      </c>
      <c r="BI153" s="34">
        <v>15669.4</v>
      </c>
      <c r="BJ153" s="34">
        <v>15910.7</v>
      </c>
      <c r="BK153" s="34">
        <v>16152</v>
      </c>
      <c r="BL153" s="34">
        <v>16393.3</v>
      </c>
      <c r="BM153" s="34">
        <f t="shared" si="40"/>
        <v>180793.80000000002</v>
      </c>
      <c r="BN153" s="34">
        <f t="shared" si="37"/>
        <v>13400</v>
      </c>
      <c r="BO153" s="34">
        <f t="shared" si="37"/>
        <v>13700</v>
      </c>
      <c r="BP153" s="34">
        <f t="shared" si="37"/>
        <v>14000</v>
      </c>
      <c r="BQ153" s="34">
        <f t="shared" si="36"/>
        <v>14300</v>
      </c>
      <c r="BR153" s="34">
        <f t="shared" si="36"/>
        <v>14600</v>
      </c>
      <c r="BS153" s="34">
        <f t="shared" si="36"/>
        <v>14900</v>
      </c>
      <c r="BT153" s="34">
        <f t="shared" si="36"/>
        <v>15200</v>
      </c>
      <c r="BU153" s="34">
        <f t="shared" si="36"/>
        <v>15500</v>
      </c>
      <c r="BV153" s="34">
        <f t="shared" si="36"/>
        <v>15800</v>
      </c>
      <c r="BW153" s="34">
        <f t="shared" si="39"/>
        <v>16100</v>
      </c>
      <c r="BX153" s="34">
        <f t="shared" si="39"/>
        <v>16400</v>
      </c>
      <c r="BY153" s="34">
        <f t="shared" si="39"/>
        <v>16700</v>
      </c>
      <c r="BZ153" s="64">
        <f t="shared" si="41"/>
        <v>0.98964521188527244</v>
      </c>
    </row>
    <row r="154" spans="1:78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  <c r="BA154" s="34">
        <v>7490</v>
      </c>
      <c r="BB154" s="34">
        <v>7393.3</v>
      </c>
      <c r="BC154" s="34">
        <v>7296.6</v>
      </c>
      <c r="BD154" s="34">
        <v>7199.9</v>
      </c>
      <c r="BE154" s="34">
        <v>7103.2</v>
      </c>
      <c r="BF154" s="34">
        <v>7006.5</v>
      </c>
      <c r="BG154" s="34">
        <v>6909.8</v>
      </c>
      <c r="BH154" s="34">
        <v>6813.1</v>
      </c>
      <c r="BI154" s="34">
        <v>6716.4</v>
      </c>
      <c r="BJ154" s="34">
        <v>6619.7</v>
      </c>
      <c r="BK154" s="34">
        <v>6523</v>
      </c>
      <c r="BL154" s="34">
        <v>6426.3</v>
      </c>
      <c r="BM154" s="34">
        <f t="shared" si="40"/>
        <v>83497.8</v>
      </c>
      <c r="BN154" s="34">
        <f t="shared" si="37"/>
        <v>7400</v>
      </c>
      <c r="BO154" s="34">
        <f t="shared" si="37"/>
        <v>7300</v>
      </c>
      <c r="BP154" s="34">
        <f t="shared" si="37"/>
        <v>7200</v>
      </c>
      <c r="BQ154" s="34">
        <f t="shared" si="36"/>
        <v>7200</v>
      </c>
      <c r="BR154" s="34">
        <f t="shared" si="36"/>
        <v>7100</v>
      </c>
      <c r="BS154" s="34">
        <f t="shared" si="36"/>
        <v>7000</v>
      </c>
      <c r="BT154" s="34">
        <f t="shared" si="36"/>
        <v>6900</v>
      </c>
      <c r="BU154" s="34">
        <f t="shared" si="36"/>
        <v>6800</v>
      </c>
      <c r="BV154" s="34">
        <f t="shared" si="36"/>
        <v>6800</v>
      </c>
      <c r="BW154" s="34">
        <f t="shared" si="39"/>
        <v>6700</v>
      </c>
      <c r="BX154" s="34">
        <f t="shared" si="39"/>
        <v>6600</v>
      </c>
      <c r="BY154" s="34">
        <f t="shared" si="39"/>
        <v>6500</v>
      </c>
      <c r="BZ154" s="64">
        <f t="shared" si="41"/>
        <v>0.86354380607850867</v>
      </c>
    </row>
    <row r="155" spans="1:78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  <c r="BA155" s="34">
        <v>4048.5</v>
      </c>
      <c r="BB155" s="34">
        <v>3879.8</v>
      </c>
      <c r="BC155" s="34">
        <v>3711.1</v>
      </c>
      <c r="BD155" s="34">
        <v>3542.4</v>
      </c>
      <c r="BE155" s="34">
        <v>3373.7</v>
      </c>
      <c r="BF155" s="34">
        <v>3205</v>
      </c>
      <c r="BG155" s="34">
        <v>3036.3</v>
      </c>
      <c r="BH155" s="34">
        <v>2867.6</v>
      </c>
      <c r="BI155" s="34">
        <v>2698.9</v>
      </c>
      <c r="BJ155" s="34">
        <v>2530.1999999999998</v>
      </c>
      <c r="BK155" s="34">
        <v>2361.5</v>
      </c>
      <c r="BL155" s="34">
        <v>2192.8000000000002</v>
      </c>
      <c r="BM155" s="34">
        <f t="shared" si="40"/>
        <v>37447.800000000003</v>
      </c>
      <c r="BN155" s="34">
        <f t="shared" si="37"/>
        <v>3700</v>
      </c>
      <c r="BO155" s="34">
        <f t="shared" si="37"/>
        <v>3600</v>
      </c>
      <c r="BP155" s="34">
        <f t="shared" si="37"/>
        <v>3500</v>
      </c>
      <c r="BQ155" s="34">
        <f t="shared" si="36"/>
        <v>3400</v>
      </c>
      <c r="BR155" s="34">
        <f t="shared" si="36"/>
        <v>3300</v>
      </c>
      <c r="BS155" s="34">
        <f t="shared" si="36"/>
        <v>3200</v>
      </c>
      <c r="BT155" s="34">
        <f t="shared" si="36"/>
        <v>3100</v>
      </c>
      <c r="BU155" s="34">
        <f t="shared" si="36"/>
        <v>3000</v>
      </c>
      <c r="BV155" s="34">
        <f t="shared" si="36"/>
        <v>2900</v>
      </c>
      <c r="BW155" s="34">
        <f t="shared" si="39"/>
        <v>2800</v>
      </c>
      <c r="BX155" s="34">
        <f t="shared" si="39"/>
        <v>2700</v>
      </c>
      <c r="BY155" s="34">
        <f t="shared" si="39"/>
        <v>2600</v>
      </c>
      <c r="BZ155" s="64">
        <f t="shared" si="41"/>
        <v>0.93893591393575648</v>
      </c>
    </row>
    <row r="156" spans="1:78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  <c r="BA156" s="34">
        <v>14468.5</v>
      </c>
      <c r="BB156" s="34">
        <v>14529.9</v>
      </c>
      <c r="BC156" s="34">
        <v>14591.3</v>
      </c>
      <c r="BD156" s="34">
        <v>14652.7</v>
      </c>
      <c r="BE156" s="34">
        <v>14714.1</v>
      </c>
      <c r="BF156" s="34">
        <v>14775.5</v>
      </c>
      <c r="BG156" s="34">
        <v>14836.9</v>
      </c>
      <c r="BH156" s="34">
        <v>14898.3</v>
      </c>
      <c r="BI156" s="34">
        <v>14959.7</v>
      </c>
      <c r="BJ156" s="34">
        <v>15021.1</v>
      </c>
      <c r="BK156" s="34">
        <v>15082.5</v>
      </c>
      <c r="BL156" s="34">
        <v>15143.9</v>
      </c>
      <c r="BM156" s="34">
        <f t="shared" si="40"/>
        <v>177674.4</v>
      </c>
      <c r="BN156" s="34">
        <f t="shared" si="37"/>
        <v>14500</v>
      </c>
      <c r="BO156" s="34">
        <f t="shared" si="37"/>
        <v>14500</v>
      </c>
      <c r="BP156" s="34">
        <f t="shared" si="37"/>
        <v>14600</v>
      </c>
      <c r="BQ156" s="34">
        <f t="shared" si="36"/>
        <v>14600</v>
      </c>
      <c r="BR156" s="34">
        <f t="shared" si="36"/>
        <v>14700</v>
      </c>
      <c r="BS156" s="34">
        <f t="shared" si="36"/>
        <v>14800</v>
      </c>
      <c r="BT156" s="34">
        <f t="shared" si="36"/>
        <v>14800</v>
      </c>
      <c r="BU156" s="34">
        <f t="shared" si="36"/>
        <v>14900</v>
      </c>
      <c r="BV156" s="34">
        <f t="shared" si="36"/>
        <v>15000</v>
      </c>
      <c r="BW156" s="34">
        <f t="shared" si="39"/>
        <v>15000</v>
      </c>
      <c r="BX156" s="34">
        <f t="shared" si="39"/>
        <v>15100</v>
      </c>
      <c r="BY156" s="34">
        <f t="shared" si="39"/>
        <v>15200</v>
      </c>
      <c r="BZ156" s="64">
        <f t="shared" si="41"/>
        <v>0.79507885200901529</v>
      </c>
    </row>
    <row r="157" spans="1:78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  <c r="BA157" s="34">
        <v>16492.5</v>
      </c>
      <c r="BB157" s="34">
        <v>16729.099999999999</v>
      </c>
      <c r="BC157" s="34">
        <v>16965.7</v>
      </c>
      <c r="BD157" s="34">
        <v>17202.3</v>
      </c>
      <c r="BE157" s="34">
        <v>17438.900000000001</v>
      </c>
      <c r="BF157" s="34">
        <v>17675.5</v>
      </c>
      <c r="BG157" s="34">
        <v>17912.099999999999</v>
      </c>
      <c r="BH157" s="34">
        <v>18148.7</v>
      </c>
      <c r="BI157" s="34">
        <v>18385.3</v>
      </c>
      <c r="BJ157" s="34">
        <v>18621.900000000001</v>
      </c>
      <c r="BK157" s="34">
        <v>18858.5</v>
      </c>
      <c r="BL157" s="34">
        <v>19095.099999999999</v>
      </c>
      <c r="BM157" s="34">
        <f t="shared" si="40"/>
        <v>213525.6</v>
      </c>
      <c r="BN157" s="34">
        <f t="shared" si="37"/>
        <v>16200</v>
      </c>
      <c r="BO157" s="34">
        <f t="shared" si="37"/>
        <v>16500</v>
      </c>
      <c r="BP157" s="34">
        <f t="shared" si="37"/>
        <v>16800</v>
      </c>
      <c r="BQ157" s="34">
        <f t="shared" si="36"/>
        <v>17100</v>
      </c>
      <c r="BR157" s="34">
        <f t="shared" si="36"/>
        <v>17400</v>
      </c>
      <c r="BS157" s="34">
        <f t="shared" si="36"/>
        <v>17700</v>
      </c>
      <c r="BT157" s="34">
        <f t="shared" si="36"/>
        <v>17900</v>
      </c>
      <c r="BU157" s="34">
        <f t="shared" si="36"/>
        <v>18200</v>
      </c>
      <c r="BV157" s="34">
        <f t="shared" si="36"/>
        <v>18500</v>
      </c>
      <c r="BW157" s="34">
        <f t="shared" si="39"/>
        <v>18800</v>
      </c>
      <c r="BX157" s="34">
        <f t="shared" si="39"/>
        <v>19100</v>
      </c>
      <c r="BY157" s="34">
        <f t="shared" si="39"/>
        <v>19300</v>
      </c>
      <c r="BZ157" s="64">
        <f t="shared" si="41"/>
        <v>0.9867029141918382</v>
      </c>
    </row>
    <row r="158" spans="1:78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  <c r="BA158" s="34">
        <v>516</v>
      </c>
      <c r="BB158" s="34">
        <v>401.3</v>
      </c>
      <c r="BC158" s="34">
        <v>286.60000000000002</v>
      </c>
      <c r="BD158" s="34">
        <v>171.9</v>
      </c>
      <c r="BE158" s="34">
        <v>57.199999999999903</v>
      </c>
      <c r="BF158" s="34">
        <v>-57.5</v>
      </c>
      <c r="BG158" s="34">
        <v>-172.2</v>
      </c>
      <c r="BH158" s="34">
        <v>-286.89999999999998</v>
      </c>
      <c r="BI158" s="34">
        <v>-401.6</v>
      </c>
      <c r="BJ158" s="34">
        <v>-516.29999999999995</v>
      </c>
      <c r="BK158" s="34">
        <v>-631</v>
      </c>
      <c r="BL158" s="34">
        <v>-745.7</v>
      </c>
      <c r="BM158" s="34">
        <f t="shared" si="40"/>
        <v>-1378.2</v>
      </c>
      <c r="BN158" s="34">
        <f t="shared" si="37"/>
        <v>-200</v>
      </c>
      <c r="BO158" s="34">
        <f t="shared" si="37"/>
        <v>-200</v>
      </c>
      <c r="BP158" s="34">
        <f t="shared" si="37"/>
        <v>-200</v>
      </c>
      <c r="BQ158" s="34">
        <f t="shared" si="36"/>
        <v>-100</v>
      </c>
      <c r="BR158" s="34">
        <f t="shared" si="36"/>
        <v>-100</v>
      </c>
      <c r="BS158" s="34">
        <f t="shared" si="36"/>
        <v>-100</v>
      </c>
      <c r="BT158" s="34">
        <f t="shared" si="36"/>
        <v>-100</v>
      </c>
      <c r="BU158" s="34">
        <f t="shared" si="36"/>
        <v>-100</v>
      </c>
      <c r="BV158" s="34">
        <f t="shared" si="36"/>
        <v>-100</v>
      </c>
      <c r="BW158" s="34">
        <f t="shared" si="39"/>
        <v>-100</v>
      </c>
      <c r="BX158" s="34">
        <f t="shared" si="39"/>
        <v>-100</v>
      </c>
      <c r="BY158" s="34">
        <f t="shared" si="39"/>
        <v>-100</v>
      </c>
      <c r="BZ158" s="64">
        <f t="shared" si="41"/>
        <v>0.92035702110842832</v>
      </c>
    </row>
    <row r="159" spans="1:78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  <c r="BA159" s="34">
        <v>12299</v>
      </c>
      <c r="BB159" s="34">
        <v>12319</v>
      </c>
      <c r="BC159" s="34">
        <v>12339</v>
      </c>
      <c r="BD159" s="34">
        <v>12359</v>
      </c>
      <c r="BE159" s="34">
        <v>12379</v>
      </c>
      <c r="BF159" s="34">
        <v>12399</v>
      </c>
      <c r="BG159" s="34">
        <v>12419</v>
      </c>
      <c r="BH159" s="34">
        <v>12439</v>
      </c>
      <c r="BI159" s="34">
        <v>12459</v>
      </c>
      <c r="BJ159" s="34">
        <v>12479</v>
      </c>
      <c r="BK159" s="34">
        <v>12499</v>
      </c>
      <c r="BL159" s="34">
        <v>12519</v>
      </c>
      <c r="BM159" s="34">
        <f t="shared" si="40"/>
        <v>148908</v>
      </c>
      <c r="BN159" s="34">
        <f t="shared" si="37"/>
        <v>12300</v>
      </c>
      <c r="BO159" s="34">
        <f t="shared" si="37"/>
        <v>12300</v>
      </c>
      <c r="BP159" s="34">
        <f t="shared" si="37"/>
        <v>12300</v>
      </c>
      <c r="BQ159" s="34">
        <f t="shared" si="36"/>
        <v>12400</v>
      </c>
      <c r="BR159" s="34">
        <f t="shared" si="36"/>
        <v>12400</v>
      </c>
      <c r="BS159" s="34">
        <f t="shared" si="36"/>
        <v>12400</v>
      </c>
      <c r="BT159" s="34">
        <f t="shared" si="36"/>
        <v>12400</v>
      </c>
      <c r="BU159" s="34">
        <f t="shared" si="36"/>
        <v>12400</v>
      </c>
      <c r="BV159" s="34">
        <f t="shared" si="36"/>
        <v>12500</v>
      </c>
      <c r="BW159" s="34">
        <f t="shared" si="39"/>
        <v>12500</v>
      </c>
      <c r="BX159" s="34">
        <f t="shared" si="39"/>
        <v>12500</v>
      </c>
      <c r="BY159" s="34">
        <f t="shared" si="39"/>
        <v>12500</v>
      </c>
      <c r="BZ159" s="64">
        <f t="shared" si="41"/>
        <v>0.4432255208236292</v>
      </c>
    </row>
    <row r="160" spans="1:78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  <c r="BA160" s="34">
        <v>-5385</v>
      </c>
      <c r="BB160" s="34">
        <v>-5629</v>
      </c>
      <c r="BC160" s="34">
        <v>-5873</v>
      </c>
      <c r="BD160" s="34">
        <v>-6117</v>
      </c>
      <c r="BE160" s="34">
        <v>-6361</v>
      </c>
      <c r="BF160" s="34">
        <v>-6605</v>
      </c>
      <c r="BG160" s="34">
        <v>-6849</v>
      </c>
      <c r="BH160" s="34">
        <v>-7093</v>
      </c>
      <c r="BI160" s="34">
        <v>-7337</v>
      </c>
      <c r="BJ160" s="34">
        <v>-7581</v>
      </c>
      <c r="BK160" s="34">
        <v>-7825</v>
      </c>
      <c r="BL160" s="34">
        <v>-8069</v>
      </c>
      <c r="BM160" s="34">
        <f t="shared" si="40"/>
        <v>-80724</v>
      </c>
      <c r="BN160" s="34">
        <f t="shared" si="37"/>
        <v>-4400</v>
      </c>
      <c r="BO160" s="34">
        <f t="shared" si="37"/>
        <v>-4800</v>
      </c>
      <c r="BP160" s="34">
        <f t="shared" si="37"/>
        <v>-5200</v>
      </c>
      <c r="BQ160" s="34">
        <f t="shared" si="36"/>
        <v>-5600</v>
      </c>
      <c r="BR160" s="34">
        <f t="shared" si="36"/>
        <v>-6100</v>
      </c>
      <c r="BS160" s="34">
        <f t="shared" si="36"/>
        <v>-6500</v>
      </c>
      <c r="BT160" s="34">
        <f t="shared" si="36"/>
        <v>-6900</v>
      </c>
      <c r="BU160" s="34">
        <f t="shared" si="36"/>
        <v>-7400</v>
      </c>
      <c r="BV160" s="34">
        <f t="shared" si="36"/>
        <v>-7800</v>
      </c>
      <c r="BW160" s="34">
        <f t="shared" si="39"/>
        <v>-8200</v>
      </c>
      <c r="BX160" s="34">
        <f t="shared" si="39"/>
        <v>-8700</v>
      </c>
      <c r="BY160" s="34">
        <f t="shared" si="39"/>
        <v>-9100</v>
      </c>
      <c r="BZ160" s="64">
        <f t="shared" si="41"/>
        <v>0.97286123478745523</v>
      </c>
    </row>
    <row r="161" spans="1:78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  <c r="BA161" s="34">
        <v>9259.5</v>
      </c>
      <c r="BB161" s="34">
        <v>9249.9</v>
      </c>
      <c r="BC161" s="34">
        <v>9240.2999999999993</v>
      </c>
      <c r="BD161" s="34">
        <v>9230.7000000000007</v>
      </c>
      <c r="BE161" s="34">
        <v>9221.1</v>
      </c>
      <c r="BF161" s="34">
        <v>9211.5</v>
      </c>
      <c r="BG161" s="34">
        <v>9201.9</v>
      </c>
      <c r="BH161" s="34">
        <v>9192.2999999999993</v>
      </c>
      <c r="BI161" s="34">
        <v>9182.7000000000007</v>
      </c>
      <c r="BJ161" s="34">
        <v>9173.1</v>
      </c>
      <c r="BK161" s="34">
        <v>9163.5</v>
      </c>
      <c r="BL161" s="34">
        <v>9153.9</v>
      </c>
      <c r="BM161" s="34">
        <f t="shared" si="40"/>
        <v>110480.4</v>
      </c>
      <c r="BN161" s="34">
        <f t="shared" si="37"/>
        <v>9300</v>
      </c>
      <c r="BO161" s="34">
        <f t="shared" si="37"/>
        <v>9200</v>
      </c>
      <c r="BP161" s="34">
        <f t="shared" si="37"/>
        <v>9200</v>
      </c>
      <c r="BQ161" s="34">
        <f t="shared" si="36"/>
        <v>9200</v>
      </c>
      <c r="BR161" s="34">
        <f t="shared" si="36"/>
        <v>9200</v>
      </c>
      <c r="BS161" s="34">
        <f t="shared" si="36"/>
        <v>9200</v>
      </c>
      <c r="BT161" s="34">
        <f t="shared" si="36"/>
        <v>9200</v>
      </c>
      <c r="BU161" s="34">
        <f t="shared" si="36"/>
        <v>9200</v>
      </c>
      <c r="BV161" s="34">
        <f t="shared" si="36"/>
        <v>9200</v>
      </c>
      <c r="BW161" s="34">
        <f t="shared" si="39"/>
        <v>9200</v>
      </c>
      <c r="BX161" s="34">
        <f t="shared" si="39"/>
        <v>9200</v>
      </c>
      <c r="BY161" s="34">
        <f t="shared" si="39"/>
        <v>9200</v>
      </c>
      <c r="BZ161" s="64">
        <f t="shared" si="41"/>
        <v>0.16144219124533818</v>
      </c>
    </row>
    <row r="162" spans="1:78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  <c r="BA162" s="34">
        <v>6558.5</v>
      </c>
      <c r="BB162" s="34">
        <v>6520.9</v>
      </c>
      <c r="BC162" s="34">
        <v>6483.3</v>
      </c>
      <c r="BD162" s="34">
        <v>6445.7</v>
      </c>
      <c r="BE162" s="34">
        <v>6408.1</v>
      </c>
      <c r="BF162" s="34">
        <v>6370.5</v>
      </c>
      <c r="BG162" s="34">
        <v>6332.9</v>
      </c>
      <c r="BH162" s="34">
        <v>6295.3</v>
      </c>
      <c r="BI162" s="34">
        <v>6257.7</v>
      </c>
      <c r="BJ162" s="34">
        <v>6220.1</v>
      </c>
      <c r="BK162" s="34">
        <v>6182.5</v>
      </c>
      <c r="BL162" s="34">
        <v>6144.9</v>
      </c>
      <c r="BM162" s="34">
        <f t="shared" si="40"/>
        <v>76220.399999999994</v>
      </c>
      <c r="BN162" s="34">
        <f t="shared" si="37"/>
        <v>6500</v>
      </c>
      <c r="BO162" s="34">
        <f t="shared" si="37"/>
        <v>6500</v>
      </c>
      <c r="BP162" s="34">
        <f t="shared" si="37"/>
        <v>6500</v>
      </c>
      <c r="BQ162" s="34">
        <f t="shared" si="36"/>
        <v>6400</v>
      </c>
      <c r="BR162" s="34">
        <f t="shared" si="36"/>
        <v>6400</v>
      </c>
      <c r="BS162" s="34">
        <f t="shared" si="36"/>
        <v>6400</v>
      </c>
      <c r="BT162" s="34">
        <f t="shared" si="36"/>
        <v>6300</v>
      </c>
      <c r="BU162" s="34">
        <f t="shared" si="36"/>
        <v>6300</v>
      </c>
      <c r="BV162" s="34">
        <f t="shared" si="36"/>
        <v>6300</v>
      </c>
      <c r="BW162" s="34">
        <f t="shared" si="39"/>
        <v>6200</v>
      </c>
      <c r="BX162" s="34">
        <f t="shared" si="39"/>
        <v>6200</v>
      </c>
      <c r="BY162" s="34">
        <f t="shared" si="39"/>
        <v>6200</v>
      </c>
      <c r="BZ162" s="64">
        <f t="shared" si="41"/>
        <v>0.62272275310559222</v>
      </c>
    </row>
    <row r="163" spans="1:78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  <c r="BA163" s="34">
        <v>8530.5</v>
      </c>
      <c r="BB163" s="34">
        <v>8662.2000000000007</v>
      </c>
      <c r="BC163" s="34">
        <v>8793.9</v>
      </c>
      <c r="BD163" s="34">
        <v>8925.6</v>
      </c>
      <c r="BE163" s="34">
        <v>9057.2999999999993</v>
      </c>
      <c r="BF163" s="34">
        <v>9189</v>
      </c>
      <c r="BG163" s="34">
        <v>9320.7000000000007</v>
      </c>
      <c r="BH163" s="34">
        <v>9452.4</v>
      </c>
      <c r="BI163" s="34">
        <v>9584.1</v>
      </c>
      <c r="BJ163" s="34">
        <v>9715.7999999999993</v>
      </c>
      <c r="BK163" s="34">
        <v>9847.5</v>
      </c>
      <c r="BL163" s="34">
        <v>9979.2000000000007</v>
      </c>
      <c r="BM163" s="34">
        <f t="shared" si="40"/>
        <v>111058.2</v>
      </c>
      <c r="BN163" s="34">
        <f t="shared" si="37"/>
        <v>8400</v>
      </c>
      <c r="BO163" s="34">
        <f t="shared" si="37"/>
        <v>8500</v>
      </c>
      <c r="BP163" s="34">
        <f t="shared" si="37"/>
        <v>8700</v>
      </c>
      <c r="BQ163" s="34">
        <f t="shared" si="36"/>
        <v>8900</v>
      </c>
      <c r="BR163" s="34">
        <f t="shared" si="36"/>
        <v>9000</v>
      </c>
      <c r="BS163" s="34">
        <f t="shared" si="36"/>
        <v>9200</v>
      </c>
      <c r="BT163" s="34">
        <f t="shared" si="36"/>
        <v>9300</v>
      </c>
      <c r="BU163" s="34">
        <f t="shared" si="36"/>
        <v>9500</v>
      </c>
      <c r="BV163" s="34">
        <f t="shared" si="36"/>
        <v>9700</v>
      </c>
      <c r="BW163" s="34">
        <f t="shared" si="39"/>
        <v>9800</v>
      </c>
      <c r="BX163" s="34">
        <f t="shared" si="39"/>
        <v>10000</v>
      </c>
      <c r="BY163" s="34">
        <f t="shared" si="39"/>
        <v>10100</v>
      </c>
      <c r="BZ163" s="64">
        <f t="shared" si="41"/>
        <v>0.91522265250096935</v>
      </c>
    </row>
    <row r="164" spans="1:78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  <c r="BA164" s="34">
        <v>-489.5</v>
      </c>
      <c r="BB164" s="34">
        <v>-520.9</v>
      </c>
      <c r="BC164" s="34">
        <v>-552.29999999999995</v>
      </c>
      <c r="BD164" s="34">
        <v>-583.70000000000005</v>
      </c>
      <c r="BE164" s="34">
        <v>-615.1</v>
      </c>
      <c r="BF164" s="34">
        <v>-646.5</v>
      </c>
      <c r="BG164" s="34">
        <v>-677.9</v>
      </c>
      <c r="BH164" s="34">
        <v>-709.3</v>
      </c>
      <c r="BI164" s="34">
        <v>-740.7</v>
      </c>
      <c r="BJ164" s="34">
        <v>-772.1</v>
      </c>
      <c r="BK164" s="34">
        <v>-803.5</v>
      </c>
      <c r="BL164" s="34">
        <v>-834.9</v>
      </c>
      <c r="BM164" s="34">
        <f t="shared" si="40"/>
        <v>-7946.4</v>
      </c>
      <c r="BN164" s="34">
        <f t="shared" si="37"/>
        <v>-300</v>
      </c>
      <c r="BO164" s="34">
        <f t="shared" si="37"/>
        <v>-300</v>
      </c>
      <c r="BP164" s="34">
        <f t="shared" si="37"/>
        <v>-400</v>
      </c>
      <c r="BQ164" s="34">
        <f t="shared" si="36"/>
        <v>-500</v>
      </c>
      <c r="BR164" s="34">
        <f t="shared" si="36"/>
        <v>-600</v>
      </c>
      <c r="BS164" s="34">
        <f t="shared" si="36"/>
        <v>-600</v>
      </c>
      <c r="BT164" s="34">
        <f t="shared" si="36"/>
        <v>-700</v>
      </c>
      <c r="BU164" s="34">
        <f t="shared" si="36"/>
        <v>-800</v>
      </c>
      <c r="BV164" s="34">
        <f t="shared" si="36"/>
        <v>-800</v>
      </c>
      <c r="BW164" s="34">
        <f t="shared" si="39"/>
        <v>-900</v>
      </c>
      <c r="BX164" s="34">
        <f t="shared" si="39"/>
        <v>-1000</v>
      </c>
      <c r="BY164" s="34">
        <f t="shared" si="39"/>
        <v>-1100</v>
      </c>
      <c r="BZ164" s="64">
        <f t="shared" si="41"/>
        <v>0.45391400660886388</v>
      </c>
    </row>
    <row r="165" spans="1:78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  <c r="BA165" s="34">
        <v>-529</v>
      </c>
      <c r="BB165" s="34">
        <v>-618.29999999999995</v>
      </c>
      <c r="BC165" s="34">
        <v>-707.6</v>
      </c>
      <c r="BD165" s="34">
        <v>-796.9</v>
      </c>
      <c r="BE165" s="34">
        <v>-886.2</v>
      </c>
      <c r="BF165" s="34">
        <v>-975.5</v>
      </c>
      <c r="BG165" s="34">
        <v>-1064.8</v>
      </c>
      <c r="BH165" s="34">
        <v>-1154.0999999999999</v>
      </c>
      <c r="BI165" s="34">
        <v>-1243.4000000000001</v>
      </c>
      <c r="BJ165" s="34">
        <v>-1332.7</v>
      </c>
      <c r="BK165" s="34">
        <v>-1422</v>
      </c>
      <c r="BL165" s="34">
        <v>-1511.3</v>
      </c>
      <c r="BM165" s="34">
        <f t="shared" si="40"/>
        <v>-12241.8</v>
      </c>
      <c r="BN165" s="34">
        <f t="shared" si="37"/>
        <v>-10700</v>
      </c>
      <c r="BO165" s="34">
        <f t="shared" si="37"/>
        <v>-9000</v>
      </c>
      <c r="BP165" s="34">
        <f t="shared" si="37"/>
        <v>-7200</v>
      </c>
      <c r="BQ165" s="34">
        <f t="shared" si="36"/>
        <v>-5400</v>
      </c>
      <c r="BR165" s="34">
        <f t="shared" si="36"/>
        <v>-3700</v>
      </c>
      <c r="BS165" s="34">
        <f t="shared" si="36"/>
        <v>-1900</v>
      </c>
      <c r="BT165" s="34">
        <f t="shared" ref="BT165:BY222" si="42">ROUND($BM165/SUM($AO165:$AZ165)*AU165,-2)</f>
        <v>-100</v>
      </c>
      <c r="BU165" s="34">
        <f t="shared" si="42"/>
        <v>1600</v>
      </c>
      <c r="BV165" s="34">
        <f t="shared" si="42"/>
        <v>3400</v>
      </c>
      <c r="BW165" s="34">
        <f t="shared" si="39"/>
        <v>5200</v>
      </c>
      <c r="BX165" s="34">
        <f t="shared" si="39"/>
        <v>6900</v>
      </c>
      <c r="BY165" s="34">
        <f t="shared" si="39"/>
        <v>8700</v>
      </c>
      <c r="BZ165" s="64">
        <f t="shared" si="41"/>
        <v>0.86628766180437522</v>
      </c>
    </row>
    <row r="166" spans="1:78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  <c r="BA166" s="34">
        <v>-4742</v>
      </c>
      <c r="BB166" s="34">
        <v>-4872</v>
      </c>
      <c r="BC166" s="34">
        <v>-5002</v>
      </c>
      <c r="BD166" s="34">
        <v>-5132</v>
      </c>
      <c r="BE166" s="34">
        <v>-5262</v>
      </c>
      <c r="BF166" s="34">
        <v>-5392</v>
      </c>
      <c r="BG166" s="34">
        <v>-5522</v>
      </c>
      <c r="BH166" s="34">
        <v>-5652</v>
      </c>
      <c r="BI166" s="34">
        <v>-5782</v>
      </c>
      <c r="BJ166" s="34">
        <v>-5912</v>
      </c>
      <c r="BK166" s="34">
        <v>-6042</v>
      </c>
      <c r="BL166" s="34">
        <v>-6172</v>
      </c>
      <c r="BM166" s="34">
        <f t="shared" si="40"/>
        <v>-65484</v>
      </c>
      <c r="BN166" s="34">
        <f t="shared" si="37"/>
        <v>-4500</v>
      </c>
      <c r="BO166" s="34">
        <f t="shared" si="37"/>
        <v>-4600</v>
      </c>
      <c r="BP166" s="34">
        <f t="shared" si="37"/>
        <v>-4800</v>
      </c>
      <c r="BQ166" s="34">
        <f t="shared" si="37"/>
        <v>-5000</v>
      </c>
      <c r="BR166" s="34">
        <f t="shared" si="37"/>
        <v>-5200</v>
      </c>
      <c r="BS166" s="34">
        <f t="shared" si="37"/>
        <v>-5400</v>
      </c>
      <c r="BT166" s="34">
        <f t="shared" si="42"/>
        <v>-5500</v>
      </c>
      <c r="BU166" s="34">
        <f t="shared" si="42"/>
        <v>-5700</v>
      </c>
      <c r="BV166" s="34">
        <f t="shared" si="42"/>
        <v>-5900</v>
      </c>
      <c r="BW166" s="34">
        <f t="shared" si="39"/>
        <v>-6100</v>
      </c>
      <c r="BX166" s="34">
        <f t="shared" si="39"/>
        <v>-6300</v>
      </c>
      <c r="BY166" s="34">
        <f t="shared" si="39"/>
        <v>-6500</v>
      </c>
      <c r="BZ166" s="64">
        <f t="shared" si="41"/>
        <v>0.91663633780898723</v>
      </c>
    </row>
    <row r="167" spans="1:78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  <c r="BA167" s="34">
        <v>5976</v>
      </c>
      <c r="BB167" s="34">
        <v>5986</v>
      </c>
      <c r="BC167" s="34">
        <v>5996</v>
      </c>
      <c r="BD167" s="34">
        <v>6006</v>
      </c>
      <c r="BE167" s="34">
        <v>6016</v>
      </c>
      <c r="BF167" s="34">
        <v>6026</v>
      </c>
      <c r="BG167" s="34">
        <v>6036</v>
      </c>
      <c r="BH167" s="34">
        <v>6046</v>
      </c>
      <c r="BI167" s="34">
        <v>6056</v>
      </c>
      <c r="BJ167" s="34">
        <v>6066</v>
      </c>
      <c r="BK167" s="34">
        <v>6076</v>
      </c>
      <c r="BL167" s="34">
        <v>6086</v>
      </c>
      <c r="BM167" s="34">
        <f t="shared" si="40"/>
        <v>72372</v>
      </c>
      <c r="BN167" s="34">
        <f t="shared" si="37"/>
        <v>6000</v>
      </c>
      <c r="BO167" s="34">
        <f t="shared" si="37"/>
        <v>6000</v>
      </c>
      <c r="BP167" s="34">
        <f t="shared" si="37"/>
        <v>6000</v>
      </c>
      <c r="BQ167" s="34">
        <f t="shared" si="37"/>
        <v>6000</v>
      </c>
      <c r="BR167" s="34">
        <f t="shared" si="37"/>
        <v>6000</v>
      </c>
      <c r="BS167" s="34">
        <f t="shared" si="37"/>
        <v>6000</v>
      </c>
      <c r="BT167" s="34">
        <f t="shared" si="42"/>
        <v>6000</v>
      </c>
      <c r="BU167" s="34">
        <f t="shared" si="42"/>
        <v>6000</v>
      </c>
      <c r="BV167" s="34">
        <f t="shared" si="42"/>
        <v>6100</v>
      </c>
      <c r="BW167" s="34">
        <f t="shared" si="39"/>
        <v>6100</v>
      </c>
      <c r="BX167" s="34">
        <f t="shared" si="39"/>
        <v>6100</v>
      </c>
      <c r="BY167" s="34">
        <f t="shared" si="39"/>
        <v>6100</v>
      </c>
      <c r="BZ167" s="64">
        <f t="shared" si="41"/>
        <v>0.22546707023903484</v>
      </c>
    </row>
    <row r="168" spans="1:78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  <c r="BA168" s="34">
        <v>8681</v>
      </c>
      <c r="BB168" s="34">
        <v>8728</v>
      </c>
      <c r="BC168" s="34">
        <v>8775</v>
      </c>
      <c r="BD168" s="34">
        <v>8822</v>
      </c>
      <c r="BE168" s="34">
        <v>8869</v>
      </c>
      <c r="BF168" s="34">
        <v>8916</v>
      </c>
      <c r="BG168" s="34">
        <v>8963</v>
      </c>
      <c r="BH168" s="34">
        <v>9010</v>
      </c>
      <c r="BI168" s="34">
        <v>9057</v>
      </c>
      <c r="BJ168" s="34">
        <v>9104</v>
      </c>
      <c r="BK168" s="34">
        <v>9151</v>
      </c>
      <c r="BL168" s="34">
        <v>9198</v>
      </c>
      <c r="BM168" s="34">
        <f t="shared" si="40"/>
        <v>107274</v>
      </c>
      <c r="BN168" s="34">
        <f t="shared" si="37"/>
        <v>8700</v>
      </c>
      <c r="BO168" s="34">
        <f t="shared" si="37"/>
        <v>8700</v>
      </c>
      <c r="BP168" s="34">
        <f t="shared" si="37"/>
        <v>8800</v>
      </c>
      <c r="BQ168" s="34">
        <f t="shared" si="37"/>
        <v>8800</v>
      </c>
      <c r="BR168" s="34">
        <f t="shared" si="37"/>
        <v>8900</v>
      </c>
      <c r="BS168" s="34">
        <f t="shared" si="37"/>
        <v>8900</v>
      </c>
      <c r="BT168" s="34">
        <f t="shared" si="42"/>
        <v>9000</v>
      </c>
      <c r="BU168" s="34">
        <f t="shared" si="42"/>
        <v>9000</v>
      </c>
      <c r="BV168" s="34">
        <f t="shared" si="42"/>
        <v>9100</v>
      </c>
      <c r="BW168" s="34">
        <f t="shared" si="39"/>
        <v>9100</v>
      </c>
      <c r="BX168" s="34">
        <f t="shared" si="39"/>
        <v>9200</v>
      </c>
      <c r="BY168" s="34">
        <f t="shared" si="39"/>
        <v>9200</v>
      </c>
      <c r="BZ168" s="64">
        <f t="shared" si="41"/>
        <v>0.6404271519702045</v>
      </c>
    </row>
    <row r="169" spans="1:78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  <c r="BA169" s="34">
        <v>12013</v>
      </c>
      <c r="BB169" s="34">
        <v>12136.7</v>
      </c>
      <c r="BC169" s="34">
        <v>12260.4</v>
      </c>
      <c r="BD169" s="34">
        <v>12384.1</v>
      </c>
      <c r="BE169" s="34">
        <v>12507.8</v>
      </c>
      <c r="BF169" s="34">
        <v>12631.5</v>
      </c>
      <c r="BG169" s="34">
        <v>12755.2</v>
      </c>
      <c r="BH169" s="34">
        <v>12878.9</v>
      </c>
      <c r="BI169" s="34">
        <v>13002.6</v>
      </c>
      <c r="BJ169" s="34">
        <v>13126.3</v>
      </c>
      <c r="BK169" s="34">
        <v>13250</v>
      </c>
      <c r="BL169" s="34">
        <v>13373.7</v>
      </c>
      <c r="BM169" s="34">
        <f t="shared" si="40"/>
        <v>152320.20000000001</v>
      </c>
      <c r="BN169" s="34">
        <f t="shared" si="37"/>
        <v>11900</v>
      </c>
      <c r="BO169" s="34">
        <f t="shared" si="37"/>
        <v>12100</v>
      </c>
      <c r="BP169" s="34">
        <f t="shared" si="37"/>
        <v>12200</v>
      </c>
      <c r="BQ169" s="34">
        <f t="shared" si="37"/>
        <v>12300</v>
      </c>
      <c r="BR169" s="34">
        <f t="shared" si="37"/>
        <v>12500</v>
      </c>
      <c r="BS169" s="34">
        <f t="shared" si="37"/>
        <v>12600</v>
      </c>
      <c r="BT169" s="34">
        <f t="shared" si="42"/>
        <v>12800</v>
      </c>
      <c r="BU169" s="34">
        <f t="shared" si="42"/>
        <v>12900</v>
      </c>
      <c r="BV169" s="34">
        <f t="shared" si="42"/>
        <v>13000</v>
      </c>
      <c r="BW169" s="34">
        <f t="shared" si="39"/>
        <v>13200</v>
      </c>
      <c r="BX169" s="34">
        <f t="shared" si="39"/>
        <v>13300</v>
      </c>
      <c r="BY169" s="34">
        <f t="shared" si="39"/>
        <v>13500</v>
      </c>
      <c r="BZ169" s="64">
        <f t="shared" si="41"/>
        <v>0.87657133058359105</v>
      </c>
    </row>
    <row r="170" spans="1:78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  <c r="BA170" s="34">
        <v>6838</v>
      </c>
      <c r="BB170" s="34">
        <v>6734.7</v>
      </c>
      <c r="BC170" s="34">
        <v>6631.4</v>
      </c>
      <c r="BD170" s="34">
        <v>6528.1</v>
      </c>
      <c r="BE170" s="34">
        <v>6424.8</v>
      </c>
      <c r="BF170" s="34">
        <v>6321.5</v>
      </c>
      <c r="BG170" s="34">
        <v>6218.2</v>
      </c>
      <c r="BH170" s="34">
        <v>6114.9</v>
      </c>
      <c r="BI170" s="34">
        <v>6011.6</v>
      </c>
      <c r="BJ170" s="34">
        <v>5908.3</v>
      </c>
      <c r="BK170" s="34">
        <v>5805</v>
      </c>
      <c r="BL170" s="34">
        <v>5701.7</v>
      </c>
      <c r="BM170" s="34">
        <f t="shared" si="40"/>
        <v>75238.2</v>
      </c>
      <c r="BN170" s="34">
        <f t="shared" si="37"/>
        <v>6700</v>
      </c>
      <c r="BO170" s="34">
        <f t="shared" si="37"/>
        <v>6700</v>
      </c>
      <c r="BP170" s="34">
        <f t="shared" si="37"/>
        <v>6600</v>
      </c>
      <c r="BQ170" s="34">
        <f t="shared" si="37"/>
        <v>6500</v>
      </c>
      <c r="BR170" s="34">
        <f t="shared" si="37"/>
        <v>6400</v>
      </c>
      <c r="BS170" s="34">
        <f t="shared" si="37"/>
        <v>6300</v>
      </c>
      <c r="BT170" s="34">
        <f t="shared" si="42"/>
        <v>6200</v>
      </c>
      <c r="BU170" s="34">
        <f t="shared" si="42"/>
        <v>6100</v>
      </c>
      <c r="BV170" s="34">
        <f t="shared" si="42"/>
        <v>6100</v>
      </c>
      <c r="BW170" s="34">
        <f t="shared" si="39"/>
        <v>6000</v>
      </c>
      <c r="BX170" s="34">
        <f t="shared" si="39"/>
        <v>5900</v>
      </c>
      <c r="BY170" s="34">
        <f t="shared" si="39"/>
        <v>5800</v>
      </c>
      <c r="BZ170" s="64">
        <f t="shared" si="41"/>
        <v>0.82505594925014492</v>
      </c>
    </row>
    <row r="171" spans="1:78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  <c r="BA171" s="34">
        <v>7053.5</v>
      </c>
      <c r="BB171" s="34">
        <v>7013.9</v>
      </c>
      <c r="BC171" s="34">
        <v>6974.3</v>
      </c>
      <c r="BD171" s="34">
        <v>6934.7</v>
      </c>
      <c r="BE171" s="34">
        <v>6895.1</v>
      </c>
      <c r="BF171" s="34">
        <v>6855.5</v>
      </c>
      <c r="BG171" s="34">
        <v>6815.9</v>
      </c>
      <c r="BH171" s="34">
        <v>6776.3</v>
      </c>
      <c r="BI171" s="34">
        <v>6736.7</v>
      </c>
      <c r="BJ171" s="34">
        <v>6697.1</v>
      </c>
      <c r="BK171" s="34">
        <v>6657.5</v>
      </c>
      <c r="BL171" s="34">
        <v>6617.9</v>
      </c>
      <c r="BM171" s="34">
        <f t="shared" si="40"/>
        <v>82028.399999999994</v>
      </c>
      <c r="BN171" s="34">
        <f t="shared" si="37"/>
        <v>7000</v>
      </c>
      <c r="BO171" s="34">
        <f t="shared" si="37"/>
        <v>7000</v>
      </c>
      <c r="BP171" s="34">
        <f t="shared" si="37"/>
        <v>7000</v>
      </c>
      <c r="BQ171" s="34">
        <f t="shared" si="37"/>
        <v>6900</v>
      </c>
      <c r="BR171" s="34">
        <f t="shared" si="37"/>
        <v>6900</v>
      </c>
      <c r="BS171" s="34">
        <f t="shared" si="37"/>
        <v>6900</v>
      </c>
      <c r="BT171" s="34">
        <f t="shared" si="42"/>
        <v>6800</v>
      </c>
      <c r="BU171" s="34">
        <f t="shared" si="42"/>
        <v>6800</v>
      </c>
      <c r="BV171" s="34">
        <f t="shared" si="42"/>
        <v>6700</v>
      </c>
      <c r="BW171" s="34">
        <f t="shared" si="39"/>
        <v>6700</v>
      </c>
      <c r="BX171" s="34">
        <f t="shared" si="39"/>
        <v>6700</v>
      </c>
      <c r="BY171" s="34">
        <f t="shared" si="39"/>
        <v>6600</v>
      </c>
      <c r="BZ171" s="64">
        <f t="shared" si="41"/>
        <v>0.68690430883396736</v>
      </c>
    </row>
    <row r="172" spans="1:78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  <c r="BA172" s="34">
        <v>-2044.5</v>
      </c>
      <c r="BB172" s="34">
        <v>-2194.1</v>
      </c>
      <c r="BC172" s="34">
        <v>-2343.6999999999998</v>
      </c>
      <c r="BD172" s="34">
        <v>-2493.3000000000002</v>
      </c>
      <c r="BE172" s="34">
        <v>-2642.9</v>
      </c>
      <c r="BF172" s="34">
        <v>-2792.5</v>
      </c>
      <c r="BG172" s="34">
        <v>-2942.1</v>
      </c>
      <c r="BH172" s="34">
        <v>-3091.7</v>
      </c>
      <c r="BI172" s="34">
        <v>-3241.3</v>
      </c>
      <c r="BJ172" s="34">
        <v>-3390.9</v>
      </c>
      <c r="BK172" s="34">
        <v>-3540.5</v>
      </c>
      <c r="BL172" s="34">
        <v>-3690.1</v>
      </c>
      <c r="BM172" s="34">
        <f t="shared" si="40"/>
        <v>-34407.599999999999</v>
      </c>
      <c r="BN172" s="34">
        <f t="shared" si="37"/>
        <v>-700</v>
      </c>
      <c r="BO172" s="34">
        <f t="shared" si="37"/>
        <v>-1100</v>
      </c>
      <c r="BP172" s="34">
        <f t="shared" si="37"/>
        <v>-1500</v>
      </c>
      <c r="BQ172" s="34">
        <f t="shared" si="37"/>
        <v>-1900</v>
      </c>
      <c r="BR172" s="34">
        <f t="shared" si="37"/>
        <v>-2300</v>
      </c>
      <c r="BS172" s="34">
        <f t="shared" si="37"/>
        <v>-2700</v>
      </c>
      <c r="BT172" s="34">
        <f t="shared" si="42"/>
        <v>-3100</v>
      </c>
      <c r="BU172" s="34">
        <f t="shared" si="42"/>
        <v>-3500</v>
      </c>
      <c r="BV172" s="34">
        <f t="shared" si="42"/>
        <v>-3900</v>
      </c>
      <c r="BW172" s="34">
        <f t="shared" si="39"/>
        <v>-4300</v>
      </c>
      <c r="BX172" s="34">
        <f t="shared" si="39"/>
        <v>-4700</v>
      </c>
      <c r="BY172" s="34">
        <f t="shared" si="39"/>
        <v>-5100</v>
      </c>
      <c r="BZ172" s="64">
        <f t="shared" si="41"/>
        <v>0.91208889506473179</v>
      </c>
    </row>
    <row r="173" spans="1:78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  <c r="BA173" s="34">
        <v>5228</v>
      </c>
      <c r="BB173" s="34">
        <v>5272</v>
      </c>
      <c r="BC173" s="34">
        <v>5316</v>
      </c>
      <c r="BD173" s="34">
        <v>5360</v>
      </c>
      <c r="BE173" s="34">
        <v>5404</v>
      </c>
      <c r="BF173" s="34">
        <v>5448</v>
      </c>
      <c r="BG173" s="34">
        <v>5492</v>
      </c>
      <c r="BH173" s="34">
        <v>5536</v>
      </c>
      <c r="BI173" s="34">
        <v>5580</v>
      </c>
      <c r="BJ173" s="34">
        <v>5624</v>
      </c>
      <c r="BK173" s="34">
        <v>5668</v>
      </c>
      <c r="BL173" s="34">
        <v>5712</v>
      </c>
      <c r="BM173" s="34">
        <f t="shared" si="40"/>
        <v>65640</v>
      </c>
      <c r="BN173" s="34">
        <f t="shared" si="37"/>
        <v>5200</v>
      </c>
      <c r="BO173" s="34">
        <f t="shared" si="37"/>
        <v>5300</v>
      </c>
      <c r="BP173" s="34">
        <f t="shared" si="37"/>
        <v>5300</v>
      </c>
      <c r="BQ173" s="34">
        <f t="shared" si="37"/>
        <v>5300</v>
      </c>
      <c r="BR173" s="34">
        <f t="shared" si="37"/>
        <v>5400</v>
      </c>
      <c r="BS173" s="34">
        <f t="shared" si="37"/>
        <v>5400</v>
      </c>
      <c r="BT173" s="34">
        <f t="shared" si="42"/>
        <v>5500</v>
      </c>
      <c r="BU173" s="34">
        <f t="shared" si="42"/>
        <v>5500</v>
      </c>
      <c r="BV173" s="34">
        <f t="shared" si="42"/>
        <v>5600</v>
      </c>
      <c r="BW173" s="34">
        <f t="shared" si="39"/>
        <v>5600</v>
      </c>
      <c r="BX173" s="34">
        <f t="shared" si="39"/>
        <v>5700</v>
      </c>
      <c r="BY173" s="34">
        <f t="shared" si="39"/>
        <v>5700</v>
      </c>
      <c r="BZ173" s="64">
        <f t="shared" si="41"/>
        <v>0.58717470734754473</v>
      </c>
    </row>
    <row r="174" spans="1:78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  <c r="BA174" s="34">
        <v>14981.5</v>
      </c>
      <c r="BB174" s="34">
        <v>15071.1</v>
      </c>
      <c r="BC174" s="34">
        <v>15160.7</v>
      </c>
      <c r="BD174" s="34">
        <v>15250.3</v>
      </c>
      <c r="BE174" s="34">
        <v>15339.9</v>
      </c>
      <c r="BF174" s="34">
        <v>15429.5</v>
      </c>
      <c r="BG174" s="34">
        <v>15519.1</v>
      </c>
      <c r="BH174" s="34">
        <v>15608.7</v>
      </c>
      <c r="BI174" s="34">
        <v>15698.3</v>
      </c>
      <c r="BJ174" s="34">
        <v>15787.9</v>
      </c>
      <c r="BK174" s="34">
        <v>15877.5</v>
      </c>
      <c r="BL174" s="34">
        <v>15967.1</v>
      </c>
      <c r="BM174" s="34">
        <f t="shared" si="40"/>
        <v>185691.6</v>
      </c>
      <c r="BN174" s="34">
        <f t="shared" si="37"/>
        <v>14900</v>
      </c>
      <c r="BO174" s="34">
        <f t="shared" si="37"/>
        <v>15000</v>
      </c>
      <c r="BP174" s="34">
        <f t="shared" si="37"/>
        <v>15100</v>
      </c>
      <c r="BQ174" s="34">
        <f t="shared" si="37"/>
        <v>15200</v>
      </c>
      <c r="BR174" s="34">
        <f t="shared" si="37"/>
        <v>15300</v>
      </c>
      <c r="BS174" s="34">
        <f t="shared" si="37"/>
        <v>15400</v>
      </c>
      <c r="BT174" s="34">
        <f t="shared" si="42"/>
        <v>15500</v>
      </c>
      <c r="BU174" s="34">
        <f t="shared" si="42"/>
        <v>15600</v>
      </c>
      <c r="BV174" s="34">
        <f t="shared" si="42"/>
        <v>15700</v>
      </c>
      <c r="BW174" s="34">
        <f t="shared" si="39"/>
        <v>15800</v>
      </c>
      <c r="BX174" s="34">
        <f t="shared" si="39"/>
        <v>15900</v>
      </c>
      <c r="BY174" s="34">
        <f t="shared" si="39"/>
        <v>16000</v>
      </c>
      <c r="BZ174" s="64">
        <f t="shared" si="41"/>
        <v>0.77499682226108335</v>
      </c>
    </row>
    <row r="175" spans="1:78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  <c r="BA175" s="34">
        <v>16613.5</v>
      </c>
      <c r="BB175" s="34">
        <v>16821.900000000001</v>
      </c>
      <c r="BC175" s="34">
        <v>17030.3</v>
      </c>
      <c r="BD175" s="34">
        <v>17238.7</v>
      </c>
      <c r="BE175" s="34">
        <v>17447.099999999999</v>
      </c>
      <c r="BF175" s="34">
        <v>17655.5</v>
      </c>
      <c r="BG175" s="34">
        <v>17863.900000000001</v>
      </c>
      <c r="BH175" s="34">
        <v>18072.3</v>
      </c>
      <c r="BI175" s="34">
        <v>18280.7</v>
      </c>
      <c r="BJ175" s="34">
        <v>18489.099999999999</v>
      </c>
      <c r="BK175" s="34">
        <v>18697.5</v>
      </c>
      <c r="BL175" s="34">
        <v>18905.900000000001</v>
      </c>
      <c r="BM175" s="34">
        <f t="shared" si="40"/>
        <v>213116.4</v>
      </c>
      <c r="BN175" s="34">
        <f t="shared" si="37"/>
        <v>16400</v>
      </c>
      <c r="BO175" s="34">
        <f t="shared" si="37"/>
        <v>16700</v>
      </c>
      <c r="BP175" s="34">
        <f t="shared" si="37"/>
        <v>16900</v>
      </c>
      <c r="BQ175" s="34">
        <f t="shared" si="37"/>
        <v>17200</v>
      </c>
      <c r="BR175" s="34">
        <f t="shared" si="37"/>
        <v>17400</v>
      </c>
      <c r="BS175" s="34">
        <f t="shared" si="37"/>
        <v>17600</v>
      </c>
      <c r="BT175" s="34">
        <f t="shared" si="42"/>
        <v>17900</v>
      </c>
      <c r="BU175" s="34">
        <f t="shared" si="42"/>
        <v>18100</v>
      </c>
      <c r="BV175" s="34">
        <f t="shared" si="42"/>
        <v>18400</v>
      </c>
      <c r="BW175" s="34">
        <f t="shared" si="39"/>
        <v>18600</v>
      </c>
      <c r="BX175" s="34">
        <f t="shared" si="39"/>
        <v>18900</v>
      </c>
      <c r="BY175" s="34">
        <f t="shared" si="39"/>
        <v>19100</v>
      </c>
      <c r="BZ175" s="64">
        <f t="shared" si="41"/>
        <v>0.94710467304113954</v>
      </c>
    </row>
    <row r="176" spans="1:78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  <c r="BA176" s="34">
        <v>20597</v>
      </c>
      <c r="BB176" s="34">
        <v>20950</v>
      </c>
      <c r="BC176" s="34">
        <v>21303</v>
      </c>
      <c r="BD176" s="34">
        <v>21656</v>
      </c>
      <c r="BE176" s="34">
        <v>22009</v>
      </c>
      <c r="BF176" s="34">
        <v>22362</v>
      </c>
      <c r="BG176" s="34">
        <v>22715</v>
      </c>
      <c r="BH176" s="34">
        <v>23068</v>
      </c>
      <c r="BI176" s="34">
        <v>23421</v>
      </c>
      <c r="BJ176" s="34">
        <v>23774</v>
      </c>
      <c r="BK176" s="34">
        <v>24127</v>
      </c>
      <c r="BL176" s="34">
        <v>24480</v>
      </c>
      <c r="BM176" s="34">
        <f t="shared" si="40"/>
        <v>270462</v>
      </c>
      <c r="BN176" s="34">
        <f t="shared" si="37"/>
        <v>20100</v>
      </c>
      <c r="BO176" s="34">
        <f t="shared" si="37"/>
        <v>20600</v>
      </c>
      <c r="BP176" s="34">
        <f t="shared" si="37"/>
        <v>21000</v>
      </c>
      <c r="BQ176" s="34">
        <f t="shared" si="37"/>
        <v>21500</v>
      </c>
      <c r="BR176" s="34">
        <f t="shared" si="37"/>
        <v>21900</v>
      </c>
      <c r="BS176" s="34">
        <f t="shared" si="37"/>
        <v>22300</v>
      </c>
      <c r="BT176" s="34">
        <f t="shared" si="42"/>
        <v>22800</v>
      </c>
      <c r="BU176" s="34">
        <f t="shared" si="42"/>
        <v>23200</v>
      </c>
      <c r="BV176" s="34">
        <f t="shared" si="42"/>
        <v>23600</v>
      </c>
      <c r="BW176" s="34">
        <f t="shared" si="39"/>
        <v>24100</v>
      </c>
      <c r="BX176" s="34">
        <f t="shared" si="39"/>
        <v>24500</v>
      </c>
      <c r="BY176" s="34">
        <f t="shared" si="39"/>
        <v>24900</v>
      </c>
      <c r="BZ176" s="64">
        <f t="shared" si="41"/>
        <v>0.98641488568538382</v>
      </c>
    </row>
    <row r="177" spans="1:79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  <c r="BA177" s="34">
        <v>13585</v>
      </c>
      <c r="BB177" s="34">
        <v>13662.7</v>
      </c>
      <c r="BC177" s="34">
        <v>13740.4</v>
      </c>
      <c r="BD177" s="34">
        <v>13818.1</v>
      </c>
      <c r="BE177" s="34">
        <v>13895.8</v>
      </c>
      <c r="BF177" s="34">
        <v>13973.5</v>
      </c>
      <c r="BG177" s="34">
        <v>14051.2</v>
      </c>
      <c r="BH177" s="34">
        <v>14128.9</v>
      </c>
      <c r="BI177" s="34">
        <v>14206.6</v>
      </c>
      <c r="BJ177" s="34">
        <v>14284.3</v>
      </c>
      <c r="BK177" s="34">
        <v>14362</v>
      </c>
      <c r="BL177" s="34">
        <v>14439.7</v>
      </c>
      <c r="BM177" s="34">
        <f t="shared" si="40"/>
        <v>168148.2</v>
      </c>
      <c r="BN177" s="34">
        <f t="shared" si="37"/>
        <v>13600</v>
      </c>
      <c r="BO177" s="34">
        <f t="shared" si="37"/>
        <v>13600</v>
      </c>
      <c r="BP177" s="34">
        <f t="shared" si="37"/>
        <v>13700</v>
      </c>
      <c r="BQ177" s="34">
        <f t="shared" si="37"/>
        <v>13800</v>
      </c>
      <c r="BR177" s="34">
        <f t="shared" si="37"/>
        <v>13900</v>
      </c>
      <c r="BS177" s="34">
        <f t="shared" si="37"/>
        <v>14000</v>
      </c>
      <c r="BT177" s="34">
        <f t="shared" si="42"/>
        <v>14100</v>
      </c>
      <c r="BU177" s="34">
        <f t="shared" si="42"/>
        <v>14100</v>
      </c>
      <c r="BV177" s="34">
        <f t="shared" si="42"/>
        <v>14200</v>
      </c>
      <c r="BW177" s="34">
        <f t="shared" si="39"/>
        <v>14300</v>
      </c>
      <c r="BX177" s="34">
        <f t="shared" si="39"/>
        <v>14400</v>
      </c>
      <c r="BY177" s="34">
        <f t="shared" si="39"/>
        <v>14500</v>
      </c>
      <c r="BZ177" s="64">
        <f t="shared" si="41"/>
        <v>0.6973072775081478</v>
      </c>
    </row>
    <row r="178" spans="1:79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  <c r="BA178" s="34">
        <v>2333</v>
      </c>
      <c r="BB178" s="34">
        <v>2317</v>
      </c>
      <c r="BC178" s="34">
        <v>2301</v>
      </c>
      <c r="BD178" s="34">
        <v>2285</v>
      </c>
      <c r="BE178" s="34">
        <v>2269</v>
      </c>
      <c r="BF178" s="34">
        <v>2253</v>
      </c>
      <c r="BG178" s="34">
        <v>2237</v>
      </c>
      <c r="BH178" s="34">
        <v>2221</v>
      </c>
      <c r="BI178" s="34">
        <v>2205</v>
      </c>
      <c r="BJ178" s="34">
        <v>2189</v>
      </c>
      <c r="BK178" s="34">
        <v>2173</v>
      </c>
      <c r="BL178" s="34">
        <v>2157</v>
      </c>
      <c r="BM178" s="34">
        <f t="shared" si="40"/>
        <v>26940</v>
      </c>
      <c r="BN178" s="34">
        <f t="shared" si="37"/>
        <v>2300</v>
      </c>
      <c r="BO178" s="34">
        <f t="shared" si="37"/>
        <v>2300</v>
      </c>
      <c r="BP178" s="34">
        <f t="shared" si="37"/>
        <v>2300</v>
      </c>
      <c r="BQ178" s="34">
        <f t="shared" si="37"/>
        <v>2300</v>
      </c>
      <c r="BR178" s="34">
        <f t="shared" si="37"/>
        <v>2300</v>
      </c>
      <c r="BS178" s="34">
        <f t="shared" si="37"/>
        <v>2300</v>
      </c>
      <c r="BT178" s="34">
        <f t="shared" si="42"/>
        <v>2200</v>
      </c>
      <c r="BU178" s="34">
        <f t="shared" si="42"/>
        <v>2200</v>
      </c>
      <c r="BV178" s="34">
        <f t="shared" si="42"/>
        <v>2200</v>
      </c>
      <c r="BW178" s="34">
        <f t="shared" si="39"/>
        <v>2200</v>
      </c>
      <c r="BX178" s="34">
        <f t="shared" si="39"/>
        <v>2200</v>
      </c>
      <c r="BY178" s="34">
        <f t="shared" si="39"/>
        <v>2200</v>
      </c>
      <c r="BZ178" s="64">
        <f t="shared" si="41"/>
        <v>0.38764252836343244</v>
      </c>
    </row>
    <row r="179" spans="1:79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  <c r="BA179" s="34">
        <v>5059.5</v>
      </c>
      <c r="BB179" s="34">
        <v>4975.8999999999996</v>
      </c>
      <c r="BC179" s="34">
        <v>4892.3</v>
      </c>
      <c r="BD179" s="34">
        <v>4808.7</v>
      </c>
      <c r="BE179" s="34">
        <v>4725.1000000000004</v>
      </c>
      <c r="BF179" s="34">
        <v>4641.5</v>
      </c>
      <c r="BG179" s="34">
        <v>4557.8999999999996</v>
      </c>
      <c r="BH179" s="34">
        <v>4474.3</v>
      </c>
      <c r="BI179" s="34">
        <v>4390.7</v>
      </c>
      <c r="BJ179" s="34">
        <v>4307.1000000000004</v>
      </c>
      <c r="BK179" s="34">
        <v>4223.5</v>
      </c>
      <c r="BL179" s="34">
        <v>4139.8999999999996</v>
      </c>
      <c r="BM179" s="34">
        <f t="shared" si="40"/>
        <v>55196.4</v>
      </c>
      <c r="BN179" s="34">
        <f t="shared" si="37"/>
        <v>5000</v>
      </c>
      <c r="BO179" s="34">
        <f t="shared" si="37"/>
        <v>4900</v>
      </c>
      <c r="BP179" s="34">
        <f t="shared" si="37"/>
        <v>4800</v>
      </c>
      <c r="BQ179" s="34">
        <f t="shared" si="37"/>
        <v>4800</v>
      </c>
      <c r="BR179" s="34">
        <f t="shared" si="37"/>
        <v>4700</v>
      </c>
      <c r="BS179" s="34">
        <f t="shared" si="37"/>
        <v>4600</v>
      </c>
      <c r="BT179" s="34">
        <f t="shared" si="42"/>
        <v>4600</v>
      </c>
      <c r="BU179" s="34">
        <f t="shared" si="42"/>
        <v>4500</v>
      </c>
      <c r="BV179" s="34">
        <f t="shared" si="42"/>
        <v>4400</v>
      </c>
      <c r="BW179" s="34">
        <f t="shared" si="39"/>
        <v>4400</v>
      </c>
      <c r="BX179" s="34">
        <f t="shared" si="39"/>
        <v>4300</v>
      </c>
      <c r="BY179" s="34">
        <f t="shared" si="39"/>
        <v>4200</v>
      </c>
      <c r="BZ179" s="64">
        <f t="shared" si="41"/>
        <v>0.82566219582447054</v>
      </c>
    </row>
    <row r="180" spans="1:79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  <c r="BA180" s="34">
        <v>-753.5</v>
      </c>
      <c r="BB180" s="34">
        <v>-843.2</v>
      </c>
      <c r="BC180" s="34">
        <v>-932.9</v>
      </c>
      <c r="BD180" s="34">
        <v>-1022.6</v>
      </c>
      <c r="BE180" s="34">
        <v>-1112.3</v>
      </c>
      <c r="BF180" s="34">
        <v>-1202</v>
      </c>
      <c r="BG180" s="34">
        <v>-1291.7</v>
      </c>
      <c r="BH180" s="34">
        <v>-1381.4</v>
      </c>
      <c r="BI180" s="34">
        <v>-1471.1</v>
      </c>
      <c r="BJ180" s="34">
        <v>-1560.8</v>
      </c>
      <c r="BK180" s="34">
        <v>-1650.5</v>
      </c>
      <c r="BL180" s="34">
        <v>-1740.2</v>
      </c>
      <c r="BM180" s="34">
        <f t="shared" si="40"/>
        <v>-14962.2</v>
      </c>
      <c r="BN180" s="34">
        <f t="shared" si="37"/>
        <v>2400</v>
      </c>
      <c r="BO180" s="34">
        <f t="shared" si="37"/>
        <v>1700</v>
      </c>
      <c r="BP180" s="34">
        <f t="shared" si="37"/>
        <v>1100</v>
      </c>
      <c r="BQ180" s="34">
        <f t="shared" si="37"/>
        <v>400</v>
      </c>
      <c r="BR180" s="34">
        <f t="shared" si="37"/>
        <v>-300</v>
      </c>
      <c r="BS180" s="34">
        <f t="shared" si="37"/>
        <v>-900</v>
      </c>
      <c r="BT180" s="34">
        <f t="shared" si="42"/>
        <v>-1600</v>
      </c>
      <c r="BU180" s="34">
        <f t="shared" si="42"/>
        <v>-2200</v>
      </c>
      <c r="BV180" s="34">
        <f t="shared" si="42"/>
        <v>-2900</v>
      </c>
      <c r="BW180" s="34">
        <f t="shared" si="39"/>
        <v>-3600</v>
      </c>
      <c r="BX180" s="34">
        <f t="shared" si="39"/>
        <v>-4200</v>
      </c>
      <c r="BY180" s="34">
        <f t="shared" si="39"/>
        <v>-4900</v>
      </c>
      <c r="BZ180" s="64">
        <f t="shared" si="41"/>
        <v>0.91870836007863854</v>
      </c>
    </row>
    <row r="181" spans="1:79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  <c r="BA181" s="34">
        <v>9502</v>
      </c>
      <c r="BB181" s="34">
        <v>9612.7000000000007</v>
      </c>
      <c r="BC181" s="34">
        <v>9723.4</v>
      </c>
      <c r="BD181" s="34">
        <v>9834.1</v>
      </c>
      <c r="BE181" s="34">
        <v>9944.7999999999993</v>
      </c>
      <c r="BF181" s="34">
        <v>10055.5</v>
      </c>
      <c r="BG181" s="34">
        <v>10166.200000000001</v>
      </c>
      <c r="BH181" s="34">
        <v>10276.9</v>
      </c>
      <c r="BI181" s="34">
        <v>10387.6</v>
      </c>
      <c r="BJ181" s="34">
        <v>10498.3</v>
      </c>
      <c r="BK181" s="34">
        <v>10609</v>
      </c>
      <c r="BL181" s="34">
        <v>10719.7</v>
      </c>
      <c r="BM181" s="34">
        <f t="shared" si="40"/>
        <v>121330.2</v>
      </c>
      <c r="BN181" s="34">
        <f t="shared" ref="BN181:BV223" si="43">ROUND($BM181/SUM($AO181:$AZ181)*AO181,-2)</f>
        <v>9400</v>
      </c>
      <c r="BO181" s="34">
        <f t="shared" si="43"/>
        <v>9500</v>
      </c>
      <c r="BP181" s="34">
        <f t="shared" si="43"/>
        <v>9700</v>
      </c>
      <c r="BQ181" s="34">
        <f t="shared" si="43"/>
        <v>9800</v>
      </c>
      <c r="BR181" s="34">
        <f t="shared" si="43"/>
        <v>9900</v>
      </c>
      <c r="BS181" s="34">
        <f t="shared" si="43"/>
        <v>10000</v>
      </c>
      <c r="BT181" s="34">
        <f t="shared" si="42"/>
        <v>10200</v>
      </c>
      <c r="BU181" s="34">
        <f t="shared" si="42"/>
        <v>10300</v>
      </c>
      <c r="BV181" s="34">
        <f t="shared" si="42"/>
        <v>10400</v>
      </c>
      <c r="BW181" s="34">
        <f t="shared" si="39"/>
        <v>10600</v>
      </c>
      <c r="BX181" s="34">
        <f t="shared" si="39"/>
        <v>10700</v>
      </c>
      <c r="BY181" s="34">
        <f t="shared" si="39"/>
        <v>10800</v>
      </c>
      <c r="BZ181" s="64">
        <f t="shared" si="41"/>
        <v>0.82746882048393133</v>
      </c>
    </row>
    <row r="182" spans="1:79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  <c r="BA182" s="34">
        <v>1942</v>
      </c>
      <c r="BB182" s="34">
        <v>1811</v>
      </c>
      <c r="BC182" s="34">
        <v>1680</v>
      </c>
      <c r="BD182" s="34">
        <v>1549</v>
      </c>
      <c r="BE182" s="34">
        <v>1418</v>
      </c>
      <c r="BF182" s="34">
        <v>1287</v>
      </c>
      <c r="BG182" s="34">
        <v>1156</v>
      </c>
      <c r="BH182" s="34">
        <v>1025</v>
      </c>
      <c r="BI182" s="34">
        <v>894</v>
      </c>
      <c r="BJ182" s="34">
        <v>763</v>
      </c>
      <c r="BK182" s="34">
        <v>632</v>
      </c>
      <c r="BL182" s="34">
        <v>501</v>
      </c>
      <c r="BM182" s="34">
        <f t="shared" si="40"/>
        <v>14658</v>
      </c>
      <c r="BN182" s="34">
        <f t="shared" si="43"/>
        <v>1500</v>
      </c>
      <c r="BO182" s="34">
        <f t="shared" si="43"/>
        <v>1500</v>
      </c>
      <c r="BP182" s="34">
        <f t="shared" si="43"/>
        <v>1400</v>
      </c>
      <c r="BQ182" s="34">
        <f t="shared" si="43"/>
        <v>1400</v>
      </c>
      <c r="BR182" s="34">
        <f t="shared" si="43"/>
        <v>1300</v>
      </c>
      <c r="BS182" s="34">
        <f t="shared" si="43"/>
        <v>1300</v>
      </c>
      <c r="BT182" s="34">
        <f t="shared" si="42"/>
        <v>1200</v>
      </c>
      <c r="BU182" s="34">
        <f t="shared" si="42"/>
        <v>1100</v>
      </c>
      <c r="BV182" s="34">
        <f t="shared" si="42"/>
        <v>1100</v>
      </c>
      <c r="BW182" s="34">
        <f t="shared" si="39"/>
        <v>1000</v>
      </c>
      <c r="BX182" s="34">
        <f t="shared" si="39"/>
        <v>1000</v>
      </c>
      <c r="BY182" s="34">
        <f t="shared" si="39"/>
        <v>900</v>
      </c>
      <c r="BZ182" s="64">
        <f t="shared" si="41"/>
        <v>0.9728826323886639</v>
      </c>
    </row>
    <row r="183" spans="1:79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  <c r="BA183" s="34">
        <v>14670</v>
      </c>
      <c r="BB183" s="34">
        <v>14651</v>
      </c>
      <c r="BC183" s="34">
        <v>14632</v>
      </c>
      <c r="BD183" s="34">
        <v>14613</v>
      </c>
      <c r="BE183" s="34">
        <v>14594</v>
      </c>
      <c r="BF183" s="34">
        <v>14575</v>
      </c>
      <c r="BG183" s="34">
        <v>14556</v>
      </c>
      <c r="BH183" s="34">
        <v>14537</v>
      </c>
      <c r="BI183" s="34">
        <v>14518</v>
      </c>
      <c r="BJ183" s="34">
        <v>14499</v>
      </c>
      <c r="BK183" s="34">
        <v>14480</v>
      </c>
      <c r="BL183" s="34">
        <v>14461</v>
      </c>
      <c r="BM183" s="34">
        <f t="shared" si="40"/>
        <v>174786</v>
      </c>
      <c r="BN183" s="34">
        <f t="shared" si="43"/>
        <v>14700</v>
      </c>
      <c r="BO183" s="34">
        <f t="shared" si="43"/>
        <v>14600</v>
      </c>
      <c r="BP183" s="34">
        <f t="shared" si="43"/>
        <v>14600</v>
      </c>
      <c r="BQ183" s="34">
        <f t="shared" si="43"/>
        <v>14600</v>
      </c>
      <c r="BR183" s="34">
        <f t="shared" si="43"/>
        <v>14600</v>
      </c>
      <c r="BS183" s="34">
        <f t="shared" si="43"/>
        <v>14600</v>
      </c>
      <c r="BT183" s="34">
        <f t="shared" si="42"/>
        <v>14600</v>
      </c>
      <c r="BU183" s="34">
        <f t="shared" si="42"/>
        <v>14500</v>
      </c>
      <c r="BV183" s="34">
        <f t="shared" si="42"/>
        <v>14500</v>
      </c>
      <c r="BW183" s="34">
        <f t="shared" si="39"/>
        <v>14500</v>
      </c>
      <c r="BX183" s="34">
        <f t="shared" si="39"/>
        <v>14500</v>
      </c>
      <c r="BY183" s="34">
        <f t="shared" si="39"/>
        <v>14500</v>
      </c>
      <c r="BZ183" s="64">
        <f t="shared" si="41"/>
        <v>0.25472326311700016</v>
      </c>
    </row>
    <row r="184" spans="1:79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  <c r="BA184" s="34">
        <v>-5549</v>
      </c>
      <c r="BB184" s="34">
        <v>-5706.7</v>
      </c>
      <c r="BC184" s="34">
        <v>-5864.4</v>
      </c>
      <c r="BD184" s="34">
        <v>-6022.1</v>
      </c>
      <c r="BE184" s="34">
        <v>-6179.8</v>
      </c>
      <c r="BF184" s="34">
        <v>-6337.5</v>
      </c>
      <c r="BG184" s="34">
        <v>-6495.2</v>
      </c>
      <c r="BH184" s="34">
        <v>-6652.9</v>
      </c>
      <c r="BI184" s="34">
        <v>-6810.6</v>
      </c>
      <c r="BJ184" s="34">
        <v>-6968.3</v>
      </c>
      <c r="BK184" s="34">
        <v>-7126</v>
      </c>
      <c r="BL184" s="34">
        <v>-7283.7</v>
      </c>
      <c r="BM184" s="34">
        <f t="shared" si="40"/>
        <v>-76996.2</v>
      </c>
      <c r="BN184" s="34">
        <f t="shared" si="43"/>
        <v>-5200</v>
      </c>
      <c r="BO184" s="34">
        <f t="shared" si="43"/>
        <v>-5400</v>
      </c>
      <c r="BP184" s="34">
        <f t="shared" si="43"/>
        <v>-5600</v>
      </c>
      <c r="BQ184" s="34">
        <f t="shared" si="43"/>
        <v>-5900</v>
      </c>
      <c r="BR184" s="34">
        <f t="shared" si="43"/>
        <v>-6100</v>
      </c>
      <c r="BS184" s="34">
        <f t="shared" si="43"/>
        <v>-6300</v>
      </c>
      <c r="BT184" s="34">
        <f t="shared" si="42"/>
        <v>-6500</v>
      </c>
      <c r="BU184" s="34">
        <f t="shared" si="42"/>
        <v>-6800</v>
      </c>
      <c r="BV184" s="34">
        <f t="shared" si="42"/>
        <v>-7000</v>
      </c>
      <c r="BW184" s="34">
        <f t="shared" si="39"/>
        <v>-7200</v>
      </c>
      <c r="BX184" s="34">
        <f t="shared" si="39"/>
        <v>-7400</v>
      </c>
      <c r="BY184" s="34">
        <f t="shared" si="39"/>
        <v>-7600</v>
      </c>
      <c r="BZ184" s="64">
        <f t="shared" si="41"/>
        <v>0.96236366850430144</v>
      </c>
    </row>
    <row r="185" spans="1:79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  <c r="BA185" s="34">
        <v>3694.5</v>
      </c>
      <c r="BB185" s="34">
        <v>3629.2</v>
      </c>
      <c r="BC185" s="34">
        <v>3563.9</v>
      </c>
      <c r="BD185" s="34">
        <v>3498.6</v>
      </c>
      <c r="BE185" s="34">
        <v>3433.3</v>
      </c>
      <c r="BF185" s="34">
        <v>3368</v>
      </c>
      <c r="BG185" s="34">
        <v>3302.7</v>
      </c>
      <c r="BH185" s="34">
        <v>3237.4</v>
      </c>
      <c r="BI185" s="34">
        <v>3172.1</v>
      </c>
      <c r="BJ185" s="34">
        <v>3106.8</v>
      </c>
      <c r="BK185" s="34">
        <v>3041.5</v>
      </c>
      <c r="BL185" s="34">
        <v>2976.2</v>
      </c>
      <c r="BM185" s="34">
        <f t="shared" si="40"/>
        <v>40024.199999999997</v>
      </c>
      <c r="BN185" s="34">
        <f t="shared" si="43"/>
        <v>3600</v>
      </c>
      <c r="BO185" s="34">
        <f t="shared" si="43"/>
        <v>3600</v>
      </c>
      <c r="BP185" s="34">
        <f t="shared" si="43"/>
        <v>3500</v>
      </c>
      <c r="BQ185" s="34">
        <f t="shared" si="43"/>
        <v>3500</v>
      </c>
      <c r="BR185" s="34">
        <f t="shared" si="43"/>
        <v>3400</v>
      </c>
      <c r="BS185" s="34">
        <f t="shared" si="43"/>
        <v>3400</v>
      </c>
      <c r="BT185" s="34">
        <f t="shared" si="42"/>
        <v>3300</v>
      </c>
      <c r="BU185" s="34">
        <f t="shared" si="42"/>
        <v>3300</v>
      </c>
      <c r="BV185" s="34">
        <f t="shared" si="42"/>
        <v>3200</v>
      </c>
      <c r="BW185" s="34">
        <f t="shared" si="39"/>
        <v>3100</v>
      </c>
      <c r="BX185" s="34">
        <f t="shared" si="39"/>
        <v>3100</v>
      </c>
      <c r="BY185" s="34">
        <f t="shared" si="39"/>
        <v>3000</v>
      </c>
      <c r="BZ185" s="64">
        <f t="shared" si="41"/>
        <v>0.77608195721171958</v>
      </c>
    </row>
    <row r="186" spans="1:79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  <c r="BA186" s="34">
        <v>10591.5</v>
      </c>
      <c r="BB186" s="34">
        <v>10667.9</v>
      </c>
      <c r="BC186" s="34">
        <v>10744.3</v>
      </c>
      <c r="BD186" s="34">
        <v>10820.7</v>
      </c>
      <c r="BE186" s="34">
        <v>10897.1</v>
      </c>
      <c r="BF186" s="34">
        <v>10973.5</v>
      </c>
      <c r="BG186" s="34">
        <v>11049.9</v>
      </c>
      <c r="BH186" s="34">
        <v>11126.3</v>
      </c>
      <c r="BI186" s="34">
        <v>11202.7</v>
      </c>
      <c r="BJ186" s="34">
        <v>11279.1</v>
      </c>
      <c r="BK186" s="34">
        <v>11355.5</v>
      </c>
      <c r="BL186" s="34">
        <v>11431.9</v>
      </c>
      <c r="BM186" s="34">
        <f t="shared" si="40"/>
        <v>132140.4</v>
      </c>
      <c r="BN186" s="34">
        <f t="shared" si="43"/>
        <v>10600</v>
      </c>
      <c r="BO186" s="34">
        <f t="shared" si="43"/>
        <v>10600</v>
      </c>
      <c r="BP186" s="34">
        <f t="shared" si="43"/>
        <v>10700</v>
      </c>
      <c r="BQ186" s="34">
        <f t="shared" si="43"/>
        <v>10800</v>
      </c>
      <c r="BR186" s="34">
        <f t="shared" si="43"/>
        <v>10900</v>
      </c>
      <c r="BS186" s="34">
        <f t="shared" si="43"/>
        <v>11000</v>
      </c>
      <c r="BT186" s="34">
        <f t="shared" si="42"/>
        <v>11100</v>
      </c>
      <c r="BU186" s="34">
        <f t="shared" si="42"/>
        <v>11100</v>
      </c>
      <c r="BV186" s="34">
        <f t="shared" si="42"/>
        <v>11200</v>
      </c>
      <c r="BW186" s="34">
        <f t="shared" si="39"/>
        <v>11300</v>
      </c>
      <c r="BX186" s="34">
        <f t="shared" si="39"/>
        <v>11400</v>
      </c>
      <c r="BY186" s="34">
        <f t="shared" si="39"/>
        <v>11500</v>
      </c>
      <c r="BZ186" s="64">
        <f t="shared" si="41"/>
        <v>0.89186238660607342</v>
      </c>
    </row>
    <row r="187" spans="1:79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  <c r="BA187" s="34">
        <v>695</v>
      </c>
      <c r="BB187" s="34">
        <v>721</v>
      </c>
      <c r="BC187" s="34">
        <v>747</v>
      </c>
      <c r="BD187" s="34">
        <v>773</v>
      </c>
      <c r="BE187" s="34">
        <v>799</v>
      </c>
      <c r="BF187" s="34">
        <v>825</v>
      </c>
      <c r="BG187" s="34">
        <v>851</v>
      </c>
      <c r="BH187" s="34">
        <v>877</v>
      </c>
      <c r="BI187" s="34">
        <v>903</v>
      </c>
      <c r="BJ187" s="34">
        <v>929</v>
      </c>
      <c r="BK187" s="34">
        <v>955</v>
      </c>
      <c r="BL187" s="34">
        <v>981</v>
      </c>
      <c r="BM187" s="34">
        <f t="shared" si="40"/>
        <v>10056</v>
      </c>
      <c r="BN187" s="34">
        <f t="shared" si="43"/>
        <v>600</v>
      </c>
      <c r="BO187" s="34">
        <f t="shared" si="43"/>
        <v>700</v>
      </c>
      <c r="BP187" s="34">
        <f t="shared" si="43"/>
        <v>700</v>
      </c>
      <c r="BQ187" s="34">
        <f t="shared" si="43"/>
        <v>700</v>
      </c>
      <c r="BR187" s="34">
        <f t="shared" si="43"/>
        <v>800</v>
      </c>
      <c r="BS187" s="34">
        <f t="shared" si="43"/>
        <v>800</v>
      </c>
      <c r="BT187" s="34">
        <f t="shared" si="42"/>
        <v>900</v>
      </c>
      <c r="BU187" s="34">
        <f t="shared" si="42"/>
        <v>900</v>
      </c>
      <c r="BV187" s="34">
        <f t="shared" si="42"/>
        <v>900</v>
      </c>
      <c r="BW187" s="34">
        <f t="shared" si="39"/>
        <v>1000</v>
      </c>
      <c r="BX187" s="34">
        <f t="shared" si="39"/>
        <v>1000</v>
      </c>
      <c r="BY187" s="34">
        <f t="shared" si="39"/>
        <v>1100</v>
      </c>
      <c r="BZ187" s="64">
        <f t="shared" si="41"/>
        <v>0.4139793857047917</v>
      </c>
    </row>
    <row r="188" spans="1:79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  <c r="BA188" s="34">
        <v>4381.5</v>
      </c>
      <c r="BB188" s="34">
        <v>4402.1000000000004</v>
      </c>
      <c r="BC188" s="34">
        <v>4422.7</v>
      </c>
      <c r="BD188" s="34">
        <v>4443.3</v>
      </c>
      <c r="BE188" s="34">
        <v>4463.8999999999996</v>
      </c>
      <c r="BF188" s="34">
        <v>4484.5</v>
      </c>
      <c r="BG188" s="34">
        <v>4505.1000000000004</v>
      </c>
      <c r="BH188" s="34">
        <v>4525.7</v>
      </c>
      <c r="BI188" s="34">
        <v>4546.3</v>
      </c>
      <c r="BJ188" s="34">
        <v>4566.8999999999996</v>
      </c>
      <c r="BK188" s="34">
        <v>4587.5</v>
      </c>
      <c r="BL188" s="34">
        <v>4608.1000000000004</v>
      </c>
      <c r="BM188" s="34">
        <f t="shared" si="40"/>
        <v>53937.599999999999</v>
      </c>
      <c r="BN188" s="34">
        <f t="shared" si="43"/>
        <v>4400</v>
      </c>
      <c r="BO188" s="34">
        <f t="shared" si="43"/>
        <v>4400</v>
      </c>
      <c r="BP188" s="34">
        <f t="shared" si="43"/>
        <v>4400</v>
      </c>
      <c r="BQ188" s="34">
        <f t="shared" si="43"/>
        <v>4400</v>
      </c>
      <c r="BR188" s="34">
        <f t="shared" si="43"/>
        <v>4500</v>
      </c>
      <c r="BS188" s="34">
        <f t="shared" si="43"/>
        <v>4500</v>
      </c>
      <c r="BT188" s="34">
        <f t="shared" si="42"/>
        <v>4500</v>
      </c>
      <c r="BU188" s="34">
        <f t="shared" si="42"/>
        <v>4500</v>
      </c>
      <c r="BV188" s="34">
        <f t="shared" si="42"/>
        <v>4600</v>
      </c>
      <c r="BW188" s="34">
        <f t="shared" si="39"/>
        <v>4600</v>
      </c>
      <c r="BX188" s="34">
        <f t="shared" si="39"/>
        <v>4600</v>
      </c>
      <c r="BY188" s="34">
        <f t="shared" si="39"/>
        <v>4600</v>
      </c>
      <c r="BZ188" s="64">
        <f t="shared" si="41"/>
        <v>0.52985533035422006</v>
      </c>
    </row>
    <row r="189" spans="1:79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  <c r="BA189" s="34">
        <v>9100</v>
      </c>
      <c r="BB189" s="34">
        <v>9225</v>
      </c>
      <c r="BC189" s="34">
        <v>9350</v>
      </c>
      <c r="BD189" s="34">
        <v>9475</v>
      </c>
      <c r="BE189" s="34">
        <v>9600</v>
      </c>
      <c r="BF189" s="34">
        <v>9725</v>
      </c>
      <c r="BG189" s="34">
        <v>9850</v>
      </c>
      <c r="BH189" s="34">
        <v>9975</v>
      </c>
      <c r="BI189" s="34">
        <v>10100</v>
      </c>
      <c r="BJ189" s="34">
        <v>10225</v>
      </c>
      <c r="BK189" s="34">
        <v>10350</v>
      </c>
      <c r="BL189" s="34">
        <v>10475</v>
      </c>
      <c r="BM189" s="34">
        <f t="shared" si="40"/>
        <v>117450</v>
      </c>
      <c r="BN189" s="34">
        <f t="shared" si="43"/>
        <v>9000</v>
      </c>
      <c r="BO189" s="34">
        <f t="shared" si="43"/>
        <v>9100</v>
      </c>
      <c r="BP189" s="34">
        <f t="shared" si="43"/>
        <v>9300</v>
      </c>
      <c r="BQ189" s="34">
        <f t="shared" si="43"/>
        <v>9400</v>
      </c>
      <c r="BR189" s="34">
        <f t="shared" si="43"/>
        <v>9600</v>
      </c>
      <c r="BS189" s="34">
        <f t="shared" si="43"/>
        <v>9700</v>
      </c>
      <c r="BT189" s="34">
        <f t="shared" si="42"/>
        <v>9900</v>
      </c>
      <c r="BU189" s="34">
        <f t="shared" si="42"/>
        <v>10000</v>
      </c>
      <c r="BV189" s="34">
        <f t="shared" si="42"/>
        <v>10200</v>
      </c>
      <c r="BW189" s="34">
        <f t="shared" si="39"/>
        <v>10300</v>
      </c>
      <c r="BX189" s="34">
        <f t="shared" si="39"/>
        <v>10500</v>
      </c>
      <c r="BY189" s="34">
        <f t="shared" si="39"/>
        <v>10600</v>
      </c>
      <c r="BZ189" s="64">
        <f t="shared" si="41"/>
        <v>0.9017888968599207</v>
      </c>
    </row>
    <row r="190" spans="1:79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  <c r="BA190" s="34">
        <v>7013.5</v>
      </c>
      <c r="BB190" s="34">
        <v>7081.8</v>
      </c>
      <c r="BC190" s="34">
        <v>7150.1</v>
      </c>
      <c r="BD190" s="34">
        <v>7218.4</v>
      </c>
      <c r="BE190" s="34">
        <v>7286.7</v>
      </c>
      <c r="BF190" s="34">
        <v>7355</v>
      </c>
      <c r="BG190" s="34">
        <v>7423.3</v>
      </c>
      <c r="BH190" s="34">
        <v>7491.6</v>
      </c>
      <c r="BI190" s="34">
        <v>7559.9</v>
      </c>
      <c r="BJ190" s="34">
        <v>7628.2</v>
      </c>
      <c r="BK190" s="34">
        <v>7696.5</v>
      </c>
      <c r="BL190" s="34">
        <v>7764.8</v>
      </c>
      <c r="BM190" s="34">
        <f t="shared" si="40"/>
        <v>88669.8</v>
      </c>
      <c r="BN190" s="34">
        <f t="shared" si="43"/>
        <v>7000</v>
      </c>
      <c r="BO190" s="34">
        <f t="shared" si="43"/>
        <v>7000</v>
      </c>
      <c r="BP190" s="34">
        <f t="shared" si="43"/>
        <v>7100</v>
      </c>
      <c r="BQ190" s="34">
        <f t="shared" si="43"/>
        <v>7200</v>
      </c>
      <c r="BR190" s="34">
        <f t="shared" si="43"/>
        <v>7300</v>
      </c>
      <c r="BS190" s="34">
        <f t="shared" si="43"/>
        <v>7400</v>
      </c>
      <c r="BT190" s="34">
        <f t="shared" si="42"/>
        <v>7400</v>
      </c>
      <c r="BU190" s="34">
        <f t="shared" si="42"/>
        <v>7500</v>
      </c>
      <c r="BV190" s="34">
        <f t="shared" si="42"/>
        <v>7600</v>
      </c>
      <c r="BW190" s="34">
        <f t="shared" si="39"/>
        <v>7700</v>
      </c>
      <c r="BX190" s="34">
        <f t="shared" si="39"/>
        <v>7700</v>
      </c>
      <c r="BY190" s="34">
        <f t="shared" si="39"/>
        <v>7800</v>
      </c>
      <c r="BZ190" s="64">
        <f t="shared" si="41"/>
        <v>0.91201852209371759</v>
      </c>
    </row>
    <row r="191" spans="1:79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  <c r="BA191" s="34">
        <v>11831.5</v>
      </c>
      <c r="BB191" s="34">
        <v>11858.9</v>
      </c>
      <c r="BC191" s="34">
        <v>11886.3</v>
      </c>
      <c r="BD191" s="34">
        <v>11913.7</v>
      </c>
      <c r="BE191" s="34">
        <v>11941.1</v>
      </c>
      <c r="BF191" s="34">
        <v>11968.5</v>
      </c>
      <c r="BG191" s="34">
        <v>11995.9</v>
      </c>
      <c r="BH191" s="34">
        <v>12023.3</v>
      </c>
      <c r="BI191" s="34">
        <v>12050.7</v>
      </c>
      <c r="BJ191" s="34">
        <v>12078.1</v>
      </c>
      <c r="BK191" s="34">
        <v>12105.5</v>
      </c>
      <c r="BL191" s="34">
        <v>12132.9</v>
      </c>
      <c r="BM191" s="65">
        <f>SUM(AO191:AZ191)*(1+CPI)</f>
        <v>143333.94999999998</v>
      </c>
      <c r="BN191" s="65">
        <f>ROUND($BM191/SUM($AO191:$AZ191)*AO191,-2)</f>
        <v>11800</v>
      </c>
      <c r="BO191" s="65">
        <f t="shared" ref="BO191:BV191" si="44">ROUND($BM191/SUM($AO191:$AZ191)*AP191,-2)</f>
        <v>11800</v>
      </c>
      <c r="BP191" s="65">
        <f t="shared" si="44"/>
        <v>11800</v>
      </c>
      <c r="BQ191" s="65">
        <f t="shared" si="44"/>
        <v>11900</v>
      </c>
      <c r="BR191" s="65">
        <f t="shared" si="44"/>
        <v>11900</v>
      </c>
      <c r="BS191" s="65">
        <f t="shared" si="44"/>
        <v>11900</v>
      </c>
      <c r="BT191" s="65">
        <f t="shared" si="44"/>
        <v>12000</v>
      </c>
      <c r="BU191" s="65">
        <f t="shared" si="44"/>
        <v>12000</v>
      </c>
      <c r="BV191" s="65">
        <f t="shared" si="44"/>
        <v>12000</v>
      </c>
      <c r="BW191" s="65">
        <f t="shared" si="39"/>
        <v>12000</v>
      </c>
      <c r="BX191" s="65">
        <f t="shared" si="39"/>
        <v>12100</v>
      </c>
      <c r="BY191" s="65">
        <f t="shared" si="39"/>
        <v>12100</v>
      </c>
      <c r="BZ191" s="64">
        <f t="shared" si="41"/>
        <v>0.43603288128888623</v>
      </c>
      <c r="CA191" s="54"/>
    </row>
    <row r="192" spans="1:79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  <c r="BA192" s="34">
        <v>-5791</v>
      </c>
      <c r="BB192" s="34">
        <v>-6092</v>
      </c>
      <c r="BC192" s="34">
        <v>-6393</v>
      </c>
      <c r="BD192" s="34">
        <v>-6694</v>
      </c>
      <c r="BE192" s="34">
        <v>-6995</v>
      </c>
      <c r="BF192" s="34">
        <v>-7296</v>
      </c>
      <c r="BG192" s="34">
        <v>-7597</v>
      </c>
      <c r="BH192" s="34">
        <v>-7898</v>
      </c>
      <c r="BI192" s="34">
        <v>-8199</v>
      </c>
      <c r="BJ192" s="34">
        <v>-8500</v>
      </c>
      <c r="BK192" s="34">
        <v>-8801</v>
      </c>
      <c r="BL192" s="34">
        <v>-9102</v>
      </c>
      <c r="BM192" s="34">
        <f t="shared" si="40"/>
        <v>-89358</v>
      </c>
      <c r="BN192" s="34">
        <f t="shared" si="43"/>
        <v>-4200</v>
      </c>
      <c r="BO192" s="34">
        <f t="shared" si="43"/>
        <v>-4800</v>
      </c>
      <c r="BP192" s="34">
        <f t="shared" si="43"/>
        <v>-5400</v>
      </c>
      <c r="BQ192" s="34">
        <f t="shared" si="43"/>
        <v>-6000</v>
      </c>
      <c r="BR192" s="34">
        <f t="shared" si="43"/>
        <v>-6600</v>
      </c>
      <c r="BS192" s="34">
        <f t="shared" si="43"/>
        <v>-7200</v>
      </c>
      <c r="BT192" s="34">
        <f t="shared" si="42"/>
        <v>-7700</v>
      </c>
      <c r="BU192" s="34">
        <f t="shared" si="42"/>
        <v>-8300</v>
      </c>
      <c r="BV192" s="34">
        <f t="shared" si="42"/>
        <v>-8900</v>
      </c>
      <c r="BW192" s="34">
        <f t="shared" si="39"/>
        <v>-9500</v>
      </c>
      <c r="BX192" s="34">
        <f t="shared" si="39"/>
        <v>-10100</v>
      </c>
      <c r="BY192" s="34">
        <f t="shared" si="39"/>
        <v>-10700</v>
      </c>
      <c r="BZ192" s="64">
        <f t="shared" si="41"/>
        <v>0.98735537119847683</v>
      </c>
    </row>
    <row r="193" spans="1:78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  <c r="BA193" s="34">
        <v>12858.5</v>
      </c>
      <c r="BB193" s="34">
        <v>12929.1</v>
      </c>
      <c r="BC193" s="34">
        <v>12999.7</v>
      </c>
      <c r="BD193" s="34">
        <v>13070.3</v>
      </c>
      <c r="BE193" s="34">
        <v>13140.9</v>
      </c>
      <c r="BF193" s="34">
        <v>13211.5</v>
      </c>
      <c r="BG193" s="34">
        <v>13282.1</v>
      </c>
      <c r="BH193" s="34">
        <v>13352.7</v>
      </c>
      <c r="BI193" s="34">
        <v>13423.3</v>
      </c>
      <c r="BJ193" s="34">
        <v>13493.9</v>
      </c>
      <c r="BK193" s="34">
        <v>13564.5</v>
      </c>
      <c r="BL193" s="34">
        <v>13635.1</v>
      </c>
      <c r="BM193" s="34">
        <f t="shared" si="40"/>
        <v>158961.60000000001</v>
      </c>
      <c r="BN193" s="34">
        <f t="shared" si="43"/>
        <v>12800</v>
      </c>
      <c r="BO193" s="34">
        <f t="shared" si="43"/>
        <v>12900</v>
      </c>
      <c r="BP193" s="34">
        <f t="shared" si="43"/>
        <v>13000</v>
      </c>
      <c r="BQ193" s="34">
        <f t="shared" si="43"/>
        <v>13100</v>
      </c>
      <c r="BR193" s="34">
        <f t="shared" si="43"/>
        <v>13100</v>
      </c>
      <c r="BS193" s="34">
        <f t="shared" si="43"/>
        <v>13200</v>
      </c>
      <c r="BT193" s="34">
        <f t="shared" si="42"/>
        <v>13300</v>
      </c>
      <c r="BU193" s="34">
        <f t="shared" si="42"/>
        <v>13400</v>
      </c>
      <c r="BV193" s="34">
        <f t="shared" si="42"/>
        <v>13400</v>
      </c>
      <c r="BW193" s="34">
        <f t="shared" si="42"/>
        <v>13500</v>
      </c>
      <c r="BX193" s="34">
        <f t="shared" si="42"/>
        <v>13600</v>
      </c>
      <c r="BY193" s="34">
        <f t="shared" si="42"/>
        <v>13700</v>
      </c>
      <c r="BZ193" s="64">
        <f t="shared" si="41"/>
        <v>0.81891877652171241</v>
      </c>
    </row>
    <row r="194" spans="1:78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  <c r="BA194" s="34">
        <v>15353.5</v>
      </c>
      <c r="BB194" s="34">
        <v>15467.9</v>
      </c>
      <c r="BC194" s="34">
        <v>15582.3</v>
      </c>
      <c r="BD194" s="34">
        <v>15696.7</v>
      </c>
      <c r="BE194" s="34">
        <v>15811.1</v>
      </c>
      <c r="BF194" s="34">
        <v>15925.5</v>
      </c>
      <c r="BG194" s="34">
        <v>16039.9</v>
      </c>
      <c r="BH194" s="34">
        <v>16154.3</v>
      </c>
      <c r="BI194" s="34">
        <v>16268.7</v>
      </c>
      <c r="BJ194" s="34">
        <v>16383.1</v>
      </c>
      <c r="BK194" s="34">
        <v>16497.5</v>
      </c>
      <c r="BL194" s="34">
        <v>16611.900000000001</v>
      </c>
      <c r="BM194" s="34">
        <f t="shared" si="40"/>
        <v>191792.4</v>
      </c>
      <c r="BN194" s="34">
        <f t="shared" si="43"/>
        <v>15300</v>
      </c>
      <c r="BO194" s="34">
        <f t="shared" si="43"/>
        <v>15400</v>
      </c>
      <c r="BP194" s="34">
        <f t="shared" si="43"/>
        <v>15500</v>
      </c>
      <c r="BQ194" s="34">
        <f t="shared" si="43"/>
        <v>15700</v>
      </c>
      <c r="BR194" s="34">
        <f t="shared" si="43"/>
        <v>15800</v>
      </c>
      <c r="BS194" s="34">
        <f t="shared" si="43"/>
        <v>15900</v>
      </c>
      <c r="BT194" s="34">
        <f t="shared" si="42"/>
        <v>16000</v>
      </c>
      <c r="BU194" s="34">
        <f t="shared" si="42"/>
        <v>16200</v>
      </c>
      <c r="BV194" s="34">
        <f t="shared" si="42"/>
        <v>16300</v>
      </c>
      <c r="BW194" s="34">
        <f t="shared" si="42"/>
        <v>16400</v>
      </c>
      <c r="BX194" s="34">
        <f t="shared" si="42"/>
        <v>16500</v>
      </c>
      <c r="BY194" s="34">
        <f t="shared" si="42"/>
        <v>16700</v>
      </c>
      <c r="BZ194" s="64">
        <f t="shared" si="41"/>
        <v>0.90572971602677199</v>
      </c>
    </row>
    <row r="195" spans="1:78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  <c r="BA195" s="34">
        <v>2678</v>
      </c>
      <c r="BB195" s="34">
        <v>2531.3000000000002</v>
      </c>
      <c r="BC195" s="34">
        <v>2384.6</v>
      </c>
      <c r="BD195" s="34">
        <v>2237.9</v>
      </c>
      <c r="BE195" s="34">
        <v>2091.1999999999998</v>
      </c>
      <c r="BF195" s="34">
        <v>1944.5</v>
      </c>
      <c r="BG195" s="34">
        <v>1797.8</v>
      </c>
      <c r="BH195" s="34">
        <v>1651.1</v>
      </c>
      <c r="BI195" s="34">
        <v>1504.4</v>
      </c>
      <c r="BJ195" s="34">
        <v>1357.7</v>
      </c>
      <c r="BK195" s="34">
        <v>1211</v>
      </c>
      <c r="BL195" s="34">
        <v>1064.3</v>
      </c>
      <c r="BM195" s="34">
        <f t="shared" ref="BM195:BM258" si="45">SUM(BA195:BL195)</f>
        <v>22453.8</v>
      </c>
      <c r="BN195" s="34">
        <f t="shared" si="43"/>
        <v>2300</v>
      </c>
      <c r="BO195" s="34">
        <f t="shared" si="43"/>
        <v>2200</v>
      </c>
      <c r="BP195" s="34">
        <f t="shared" si="43"/>
        <v>2100</v>
      </c>
      <c r="BQ195" s="34">
        <f t="shared" si="43"/>
        <v>2100</v>
      </c>
      <c r="BR195" s="34">
        <f t="shared" si="43"/>
        <v>2000</v>
      </c>
      <c r="BS195" s="34">
        <f t="shared" si="43"/>
        <v>1900</v>
      </c>
      <c r="BT195" s="34">
        <f t="shared" si="42"/>
        <v>1800</v>
      </c>
      <c r="BU195" s="34">
        <f t="shared" si="42"/>
        <v>1800</v>
      </c>
      <c r="BV195" s="34">
        <f t="shared" si="42"/>
        <v>1700</v>
      </c>
      <c r="BW195" s="34">
        <f t="shared" si="42"/>
        <v>1600</v>
      </c>
      <c r="BX195" s="34">
        <f t="shared" si="42"/>
        <v>1500</v>
      </c>
      <c r="BY195" s="34">
        <f t="shared" si="42"/>
        <v>1500</v>
      </c>
      <c r="BZ195" s="64">
        <f t="shared" ref="BZ195:BZ258" si="46">ABS(PEARSON(E195:BL195,$E$1:$BL$1))</f>
        <v>0.88179518624988606</v>
      </c>
    </row>
    <row r="196" spans="1:78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  <c r="BA196" s="34">
        <v>6638</v>
      </c>
      <c r="BB196" s="34">
        <v>6689</v>
      </c>
      <c r="BC196" s="34">
        <v>6740</v>
      </c>
      <c r="BD196" s="34">
        <v>6791</v>
      </c>
      <c r="BE196" s="34">
        <v>6842</v>
      </c>
      <c r="BF196" s="34">
        <v>6893</v>
      </c>
      <c r="BG196" s="34">
        <v>6944</v>
      </c>
      <c r="BH196" s="34">
        <v>6995</v>
      </c>
      <c r="BI196" s="34">
        <v>7046</v>
      </c>
      <c r="BJ196" s="34">
        <v>7097</v>
      </c>
      <c r="BK196" s="34">
        <v>7148</v>
      </c>
      <c r="BL196" s="34">
        <v>7199</v>
      </c>
      <c r="BM196" s="34">
        <f t="shared" si="45"/>
        <v>83022</v>
      </c>
      <c r="BN196" s="34">
        <f t="shared" si="43"/>
        <v>6600</v>
      </c>
      <c r="BO196" s="34">
        <f t="shared" si="43"/>
        <v>6700</v>
      </c>
      <c r="BP196" s="34">
        <f t="shared" si="43"/>
        <v>6700</v>
      </c>
      <c r="BQ196" s="34">
        <f t="shared" si="43"/>
        <v>6800</v>
      </c>
      <c r="BR196" s="34">
        <f t="shared" si="43"/>
        <v>6800</v>
      </c>
      <c r="BS196" s="34">
        <f t="shared" si="43"/>
        <v>6900</v>
      </c>
      <c r="BT196" s="34">
        <f t="shared" si="42"/>
        <v>6900</v>
      </c>
      <c r="BU196" s="34">
        <f t="shared" si="42"/>
        <v>7000</v>
      </c>
      <c r="BV196" s="34">
        <f t="shared" si="42"/>
        <v>7100</v>
      </c>
      <c r="BW196" s="34">
        <f t="shared" si="42"/>
        <v>7100</v>
      </c>
      <c r="BX196" s="34">
        <f t="shared" si="42"/>
        <v>7200</v>
      </c>
      <c r="BY196" s="34">
        <f t="shared" si="42"/>
        <v>7200</v>
      </c>
      <c r="BZ196" s="64">
        <f t="shared" si="46"/>
        <v>0.81511122056495</v>
      </c>
    </row>
    <row r="197" spans="1:78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  <c r="BA197" s="34">
        <v>13646</v>
      </c>
      <c r="BB197" s="34">
        <v>13685</v>
      </c>
      <c r="BC197" s="34">
        <v>13724</v>
      </c>
      <c r="BD197" s="34">
        <v>13763</v>
      </c>
      <c r="BE197" s="34">
        <v>13802</v>
      </c>
      <c r="BF197" s="34">
        <v>13841</v>
      </c>
      <c r="BG197" s="34">
        <v>13880</v>
      </c>
      <c r="BH197" s="34">
        <v>13919</v>
      </c>
      <c r="BI197" s="34">
        <v>13958</v>
      </c>
      <c r="BJ197" s="34">
        <v>13997</v>
      </c>
      <c r="BK197" s="34">
        <v>14036</v>
      </c>
      <c r="BL197" s="34">
        <v>14075</v>
      </c>
      <c r="BM197" s="34">
        <f t="shared" si="45"/>
        <v>166326</v>
      </c>
      <c r="BN197" s="34">
        <f t="shared" si="43"/>
        <v>13600</v>
      </c>
      <c r="BO197" s="34">
        <f t="shared" si="43"/>
        <v>13700</v>
      </c>
      <c r="BP197" s="34">
        <f t="shared" si="43"/>
        <v>13700</v>
      </c>
      <c r="BQ197" s="34">
        <f t="shared" si="43"/>
        <v>13800</v>
      </c>
      <c r="BR197" s="34">
        <f t="shared" si="43"/>
        <v>13800</v>
      </c>
      <c r="BS197" s="34">
        <f t="shared" si="43"/>
        <v>13800</v>
      </c>
      <c r="BT197" s="34">
        <f t="shared" si="42"/>
        <v>13900</v>
      </c>
      <c r="BU197" s="34">
        <f t="shared" si="42"/>
        <v>13900</v>
      </c>
      <c r="BV197" s="34">
        <f t="shared" si="42"/>
        <v>14000</v>
      </c>
      <c r="BW197" s="34">
        <f t="shared" si="42"/>
        <v>14000</v>
      </c>
      <c r="BX197" s="34">
        <f t="shared" si="42"/>
        <v>14000</v>
      </c>
      <c r="BY197" s="34">
        <f t="shared" si="42"/>
        <v>14100</v>
      </c>
      <c r="BZ197" s="64">
        <f t="shared" si="46"/>
        <v>0.61948081662838717</v>
      </c>
    </row>
    <row r="198" spans="1:78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  <c r="BA198" s="34">
        <v>13213.5</v>
      </c>
      <c r="BB198" s="34">
        <v>13369.1</v>
      </c>
      <c r="BC198" s="34">
        <v>13524.7</v>
      </c>
      <c r="BD198" s="34">
        <v>13680.3</v>
      </c>
      <c r="BE198" s="34">
        <v>13835.9</v>
      </c>
      <c r="BF198" s="34">
        <v>13991.5</v>
      </c>
      <c r="BG198" s="34">
        <v>14147.1</v>
      </c>
      <c r="BH198" s="34">
        <v>14302.7</v>
      </c>
      <c r="BI198" s="34">
        <v>14458.3</v>
      </c>
      <c r="BJ198" s="34">
        <v>14613.9</v>
      </c>
      <c r="BK198" s="34">
        <v>14769.5</v>
      </c>
      <c r="BL198" s="34">
        <v>14925.1</v>
      </c>
      <c r="BM198" s="34">
        <f t="shared" si="45"/>
        <v>168831.6</v>
      </c>
      <c r="BN198" s="34">
        <f t="shared" si="43"/>
        <v>13100</v>
      </c>
      <c r="BO198" s="34">
        <f t="shared" si="43"/>
        <v>13300</v>
      </c>
      <c r="BP198" s="34">
        <f t="shared" si="43"/>
        <v>13400</v>
      </c>
      <c r="BQ198" s="34">
        <f t="shared" si="43"/>
        <v>13600</v>
      </c>
      <c r="BR198" s="34">
        <f t="shared" si="43"/>
        <v>13800</v>
      </c>
      <c r="BS198" s="34">
        <f t="shared" si="43"/>
        <v>14000</v>
      </c>
      <c r="BT198" s="34">
        <f t="shared" si="42"/>
        <v>14200</v>
      </c>
      <c r="BU198" s="34">
        <f t="shared" si="42"/>
        <v>14300</v>
      </c>
      <c r="BV198" s="34">
        <f t="shared" si="42"/>
        <v>14500</v>
      </c>
      <c r="BW198" s="34">
        <f t="shared" si="42"/>
        <v>14700</v>
      </c>
      <c r="BX198" s="34">
        <f t="shared" si="42"/>
        <v>14900</v>
      </c>
      <c r="BY198" s="34">
        <f t="shared" si="42"/>
        <v>15100</v>
      </c>
      <c r="BZ198" s="64">
        <f t="shared" si="46"/>
        <v>0.89393444966045155</v>
      </c>
    </row>
    <row r="199" spans="1:78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  <c r="BA199" s="34">
        <v>5875.5</v>
      </c>
      <c r="BB199" s="34">
        <v>5781.1</v>
      </c>
      <c r="BC199" s="34">
        <v>5686.7</v>
      </c>
      <c r="BD199" s="34">
        <v>5592.3</v>
      </c>
      <c r="BE199" s="34">
        <v>5497.9</v>
      </c>
      <c r="BF199" s="34">
        <v>5403.5</v>
      </c>
      <c r="BG199" s="34">
        <v>5309.1</v>
      </c>
      <c r="BH199" s="34">
        <v>5214.7</v>
      </c>
      <c r="BI199" s="34">
        <v>5120.3</v>
      </c>
      <c r="BJ199" s="34">
        <v>5025.8999999999996</v>
      </c>
      <c r="BK199" s="34">
        <v>4931.5</v>
      </c>
      <c r="BL199" s="34">
        <v>4837.1000000000004</v>
      </c>
      <c r="BM199" s="34">
        <f t="shared" si="45"/>
        <v>64275.6</v>
      </c>
      <c r="BN199" s="34">
        <f t="shared" si="43"/>
        <v>5800</v>
      </c>
      <c r="BO199" s="34">
        <f t="shared" si="43"/>
        <v>5700</v>
      </c>
      <c r="BP199" s="34">
        <f t="shared" si="43"/>
        <v>5600</v>
      </c>
      <c r="BQ199" s="34">
        <f t="shared" si="43"/>
        <v>5600</v>
      </c>
      <c r="BR199" s="34">
        <f t="shared" si="43"/>
        <v>5500</v>
      </c>
      <c r="BS199" s="34">
        <f t="shared" si="43"/>
        <v>5400</v>
      </c>
      <c r="BT199" s="34">
        <f t="shared" si="42"/>
        <v>5300</v>
      </c>
      <c r="BU199" s="34">
        <f t="shared" si="42"/>
        <v>5200</v>
      </c>
      <c r="BV199" s="34">
        <f t="shared" si="42"/>
        <v>5200</v>
      </c>
      <c r="BW199" s="34">
        <f t="shared" si="42"/>
        <v>5100</v>
      </c>
      <c r="BX199" s="34">
        <f t="shared" si="42"/>
        <v>5000</v>
      </c>
      <c r="BY199" s="34">
        <f t="shared" si="42"/>
        <v>4900</v>
      </c>
      <c r="BZ199" s="64">
        <f t="shared" si="46"/>
        <v>0.86114137948165437</v>
      </c>
    </row>
    <row r="200" spans="1:78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  <c r="BA200" s="34">
        <v>5224.5</v>
      </c>
      <c r="BB200" s="34">
        <v>5217.2</v>
      </c>
      <c r="BC200" s="34">
        <v>5209.8999999999996</v>
      </c>
      <c r="BD200" s="34">
        <v>5202.6000000000004</v>
      </c>
      <c r="BE200" s="34">
        <v>5195.3</v>
      </c>
      <c r="BF200" s="34">
        <v>5188</v>
      </c>
      <c r="BG200" s="34">
        <v>5180.7</v>
      </c>
      <c r="BH200" s="34">
        <v>5173.3999999999996</v>
      </c>
      <c r="BI200" s="34">
        <v>5166.1000000000004</v>
      </c>
      <c r="BJ200" s="34">
        <v>5158.8</v>
      </c>
      <c r="BK200" s="34">
        <v>5151.5</v>
      </c>
      <c r="BL200" s="34">
        <v>5144.2</v>
      </c>
      <c r="BM200" s="34">
        <f t="shared" si="45"/>
        <v>62212.2</v>
      </c>
      <c r="BN200" s="34">
        <f t="shared" si="43"/>
        <v>5200</v>
      </c>
      <c r="BO200" s="34">
        <f t="shared" si="43"/>
        <v>5200</v>
      </c>
      <c r="BP200" s="34">
        <f t="shared" si="43"/>
        <v>5200</v>
      </c>
      <c r="BQ200" s="34">
        <f t="shared" si="43"/>
        <v>5200</v>
      </c>
      <c r="BR200" s="34">
        <f t="shared" si="43"/>
        <v>5200</v>
      </c>
      <c r="BS200" s="34">
        <f t="shared" si="43"/>
        <v>5200</v>
      </c>
      <c r="BT200" s="34">
        <f t="shared" si="42"/>
        <v>5200</v>
      </c>
      <c r="BU200" s="34">
        <f t="shared" si="42"/>
        <v>5200</v>
      </c>
      <c r="BV200" s="34">
        <f t="shared" si="42"/>
        <v>5200</v>
      </c>
      <c r="BW200" s="34">
        <f t="shared" si="42"/>
        <v>5200</v>
      </c>
      <c r="BX200" s="34">
        <f t="shared" si="42"/>
        <v>5200</v>
      </c>
      <c r="BY200" s="34">
        <f t="shared" si="42"/>
        <v>5100</v>
      </c>
      <c r="BZ200" s="64">
        <f t="shared" si="46"/>
        <v>0.13326075942365317</v>
      </c>
    </row>
    <row r="201" spans="1:78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  <c r="BA201" s="34">
        <v>12865</v>
      </c>
      <c r="BB201" s="34">
        <v>12997</v>
      </c>
      <c r="BC201" s="34">
        <v>13129</v>
      </c>
      <c r="BD201" s="34">
        <v>13261</v>
      </c>
      <c r="BE201" s="34">
        <v>13393</v>
      </c>
      <c r="BF201" s="34">
        <v>13525</v>
      </c>
      <c r="BG201" s="34">
        <v>13657</v>
      </c>
      <c r="BH201" s="34">
        <v>13789</v>
      </c>
      <c r="BI201" s="34">
        <v>13921</v>
      </c>
      <c r="BJ201" s="34">
        <v>14053</v>
      </c>
      <c r="BK201" s="34">
        <v>14185</v>
      </c>
      <c r="BL201" s="34">
        <v>14317</v>
      </c>
      <c r="BM201" s="34">
        <f t="shared" si="45"/>
        <v>163092</v>
      </c>
      <c r="BN201" s="34">
        <f t="shared" si="43"/>
        <v>12800</v>
      </c>
      <c r="BO201" s="34">
        <f t="shared" si="43"/>
        <v>12900</v>
      </c>
      <c r="BP201" s="34">
        <f t="shared" si="43"/>
        <v>13100</v>
      </c>
      <c r="BQ201" s="34">
        <f t="shared" si="43"/>
        <v>13200</v>
      </c>
      <c r="BR201" s="34">
        <f t="shared" si="43"/>
        <v>13400</v>
      </c>
      <c r="BS201" s="34">
        <f t="shared" si="43"/>
        <v>13500</v>
      </c>
      <c r="BT201" s="34">
        <f t="shared" si="42"/>
        <v>13700</v>
      </c>
      <c r="BU201" s="34">
        <f t="shared" si="42"/>
        <v>13800</v>
      </c>
      <c r="BV201" s="34">
        <f t="shared" si="42"/>
        <v>14000</v>
      </c>
      <c r="BW201" s="34">
        <f t="shared" si="42"/>
        <v>14100</v>
      </c>
      <c r="BX201" s="34">
        <f t="shared" si="42"/>
        <v>14300</v>
      </c>
      <c r="BY201" s="34">
        <f t="shared" si="42"/>
        <v>14400</v>
      </c>
      <c r="BZ201" s="64">
        <f t="shared" si="46"/>
        <v>0.96052240503109998</v>
      </c>
    </row>
    <row r="202" spans="1:78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  <c r="BA202" s="34">
        <v>22290.5</v>
      </c>
      <c r="BB202" s="34">
        <v>22536.1</v>
      </c>
      <c r="BC202" s="34">
        <v>22781.7</v>
      </c>
      <c r="BD202" s="34">
        <v>23027.3</v>
      </c>
      <c r="BE202" s="34">
        <v>23272.9</v>
      </c>
      <c r="BF202" s="34">
        <v>23518.5</v>
      </c>
      <c r="BG202" s="34">
        <v>23764.1</v>
      </c>
      <c r="BH202" s="34">
        <v>24009.7</v>
      </c>
      <c r="BI202" s="34">
        <v>24255.3</v>
      </c>
      <c r="BJ202" s="34">
        <v>24500.9</v>
      </c>
      <c r="BK202" s="34">
        <v>24746.5</v>
      </c>
      <c r="BL202" s="34">
        <v>24992.1</v>
      </c>
      <c r="BM202" s="34">
        <f t="shared" si="45"/>
        <v>283695.59999999998</v>
      </c>
      <c r="BN202" s="34">
        <f t="shared" si="43"/>
        <v>22100</v>
      </c>
      <c r="BO202" s="34">
        <f t="shared" si="43"/>
        <v>22400</v>
      </c>
      <c r="BP202" s="34">
        <f t="shared" si="43"/>
        <v>22700</v>
      </c>
      <c r="BQ202" s="34">
        <f t="shared" si="43"/>
        <v>22900</v>
      </c>
      <c r="BR202" s="34">
        <f t="shared" si="43"/>
        <v>23200</v>
      </c>
      <c r="BS202" s="34">
        <f t="shared" si="43"/>
        <v>23500</v>
      </c>
      <c r="BT202" s="34">
        <f t="shared" si="42"/>
        <v>23800</v>
      </c>
      <c r="BU202" s="34">
        <f t="shared" si="42"/>
        <v>24100</v>
      </c>
      <c r="BV202" s="34">
        <f t="shared" si="42"/>
        <v>24300</v>
      </c>
      <c r="BW202" s="34">
        <f t="shared" si="42"/>
        <v>24600</v>
      </c>
      <c r="BX202" s="34">
        <f t="shared" si="42"/>
        <v>24900</v>
      </c>
      <c r="BY202" s="34">
        <f t="shared" si="42"/>
        <v>25200</v>
      </c>
      <c r="BZ202" s="64">
        <f t="shared" si="46"/>
        <v>0.9889743294203156</v>
      </c>
    </row>
    <row r="203" spans="1:78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  <c r="BA203" s="34">
        <v>1820.5</v>
      </c>
      <c r="BB203" s="34">
        <v>1777.1</v>
      </c>
      <c r="BC203" s="34">
        <v>1733.7</v>
      </c>
      <c r="BD203" s="34">
        <v>1690.3</v>
      </c>
      <c r="BE203" s="34">
        <v>1646.9</v>
      </c>
      <c r="BF203" s="34">
        <v>1603.5</v>
      </c>
      <c r="BG203" s="34">
        <v>1560.1</v>
      </c>
      <c r="BH203" s="34">
        <v>1516.7</v>
      </c>
      <c r="BI203" s="34">
        <v>1473.3</v>
      </c>
      <c r="BJ203" s="34">
        <v>1429.9</v>
      </c>
      <c r="BK203" s="34">
        <v>1386.5</v>
      </c>
      <c r="BL203" s="34">
        <v>1343.1</v>
      </c>
      <c r="BM203" s="34">
        <f t="shared" si="45"/>
        <v>18981.599999999999</v>
      </c>
      <c r="BN203" s="34">
        <f t="shared" si="43"/>
        <v>1800</v>
      </c>
      <c r="BO203" s="34">
        <f t="shared" si="43"/>
        <v>1700</v>
      </c>
      <c r="BP203" s="34">
        <f t="shared" si="43"/>
        <v>1700</v>
      </c>
      <c r="BQ203" s="34">
        <f t="shared" si="43"/>
        <v>1700</v>
      </c>
      <c r="BR203" s="34">
        <f t="shared" si="43"/>
        <v>1600</v>
      </c>
      <c r="BS203" s="34">
        <f t="shared" si="43"/>
        <v>1600</v>
      </c>
      <c r="BT203" s="34">
        <f t="shared" si="42"/>
        <v>1600</v>
      </c>
      <c r="BU203" s="34">
        <f t="shared" si="42"/>
        <v>1500</v>
      </c>
      <c r="BV203" s="34">
        <f t="shared" si="42"/>
        <v>1500</v>
      </c>
      <c r="BW203" s="34">
        <f t="shared" si="42"/>
        <v>1500</v>
      </c>
      <c r="BX203" s="34">
        <f t="shared" si="42"/>
        <v>1400</v>
      </c>
      <c r="BY203" s="34">
        <f t="shared" si="42"/>
        <v>1400</v>
      </c>
      <c r="BZ203" s="64">
        <f t="shared" si="46"/>
        <v>0.52008948210628425</v>
      </c>
    </row>
    <row r="204" spans="1:78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  <c r="BA204" s="34">
        <v>-7771.5</v>
      </c>
      <c r="BB204" s="34">
        <v>-8086.1</v>
      </c>
      <c r="BC204" s="34">
        <v>-8400.7000000000007</v>
      </c>
      <c r="BD204" s="34">
        <v>-8715.2999999999993</v>
      </c>
      <c r="BE204" s="34">
        <v>-9029.9</v>
      </c>
      <c r="BF204" s="34">
        <v>-9344.5</v>
      </c>
      <c r="BG204" s="34">
        <v>-9659.1</v>
      </c>
      <c r="BH204" s="34">
        <v>-9973.7000000000007</v>
      </c>
      <c r="BI204" s="34">
        <v>-10288.299999999999</v>
      </c>
      <c r="BJ204" s="34">
        <v>-10602.9</v>
      </c>
      <c r="BK204" s="34">
        <v>-10917.5</v>
      </c>
      <c r="BL204" s="34">
        <v>-11232.1</v>
      </c>
      <c r="BM204" s="34">
        <f t="shared" si="45"/>
        <v>-114021.6</v>
      </c>
      <c r="BN204" s="34">
        <f t="shared" si="43"/>
        <v>-6600</v>
      </c>
      <c r="BO204" s="34">
        <f t="shared" si="43"/>
        <v>-7200</v>
      </c>
      <c r="BP204" s="34">
        <f t="shared" si="43"/>
        <v>-7700</v>
      </c>
      <c r="BQ204" s="34">
        <f t="shared" si="43"/>
        <v>-8200</v>
      </c>
      <c r="BR204" s="34">
        <f t="shared" si="43"/>
        <v>-8700</v>
      </c>
      <c r="BS204" s="34">
        <f t="shared" si="43"/>
        <v>-9200</v>
      </c>
      <c r="BT204" s="34">
        <f t="shared" si="42"/>
        <v>-9800</v>
      </c>
      <c r="BU204" s="34">
        <f t="shared" si="42"/>
        <v>-10300</v>
      </c>
      <c r="BV204" s="34">
        <f t="shared" si="42"/>
        <v>-10800</v>
      </c>
      <c r="BW204" s="34">
        <f t="shared" si="42"/>
        <v>-11300</v>
      </c>
      <c r="BX204" s="34">
        <f t="shared" si="42"/>
        <v>-11900</v>
      </c>
      <c r="BY204" s="34">
        <f t="shared" si="42"/>
        <v>-12400</v>
      </c>
      <c r="BZ204" s="64">
        <f t="shared" si="46"/>
        <v>0.96526402496328045</v>
      </c>
    </row>
    <row r="205" spans="1:78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  <c r="BA205" s="34">
        <v>2105</v>
      </c>
      <c r="BB205" s="34">
        <v>2153.6999999999998</v>
      </c>
      <c r="BC205" s="34">
        <v>2202.4</v>
      </c>
      <c r="BD205" s="34">
        <v>2251.1</v>
      </c>
      <c r="BE205" s="34">
        <v>2299.8000000000002</v>
      </c>
      <c r="BF205" s="34">
        <v>2348.5</v>
      </c>
      <c r="BG205" s="34">
        <v>2397.1999999999998</v>
      </c>
      <c r="BH205" s="34">
        <v>2445.9</v>
      </c>
      <c r="BI205" s="34">
        <v>2494.6</v>
      </c>
      <c r="BJ205" s="34">
        <v>2543.3000000000002</v>
      </c>
      <c r="BK205" s="34">
        <v>2592</v>
      </c>
      <c r="BL205" s="34">
        <v>2640.7</v>
      </c>
      <c r="BM205" s="34">
        <f t="shared" si="45"/>
        <v>28474.2</v>
      </c>
      <c r="BN205" s="34">
        <f t="shared" si="43"/>
        <v>2000</v>
      </c>
      <c r="BO205" s="34">
        <f t="shared" si="43"/>
        <v>2100</v>
      </c>
      <c r="BP205" s="34">
        <f t="shared" si="43"/>
        <v>2100</v>
      </c>
      <c r="BQ205" s="34">
        <f t="shared" si="43"/>
        <v>2200</v>
      </c>
      <c r="BR205" s="34">
        <f t="shared" si="43"/>
        <v>2300</v>
      </c>
      <c r="BS205" s="34">
        <f t="shared" si="43"/>
        <v>2300</v>
      </c>
      <c r="BT205" s="34">
        <f t="shared" si="42"/>
        <v>2400</v>
      </c>
      <c r="BU205" s="34">
        <f t="shared" si="42"/>
        <v>2500</v>
      </c>
      <c r="BV205" s="34">
        <f t="shared" si="42"/>
        <v>2500</v>
      </c>
      <c r="BW205" s="34">
        <f t="shared" si="42"/>
        <v>2600</v>
      </c>
      <c r="BX205" s="34">
        <f t="shared" si="42"/>
        <v>2700</v>
      </c>
      <c r="BY205" s="34">
        <f t="shared" si="42"/>
        <v>2700</v>
      </c>
      <c r="BZ205" s="64">
        <f t="shared" si="46"/>
        <v>0.58663365545479274</v>
      </c>
    </row>
    <row r="206" spans="1:78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  <c r="BA206" s="34">
        <v>6642.5</v>
      </c>
      <c r="BB206" s="34">
        <v>6642.1</v>
      </c>
      <c r="BC206" s="34">
        <v>6641.7</v>
      </c>
      <c r="BD206" s="34">
        <v>6641.3</v>
      </c>
      <c r="BE206" s="34">
        <v>6640.9</v>
      </c>
      <c r="BF206" s="34">
        <v>6640.5</v>
      </c>
      <c r="BG206" s="34">
        <v>6640.1</v>
      </c>
      <c r="BH206" s="34">
        <v>6639.7</v>
      </c>
      <c r="BI206" s="34">
        <v>6639.3</v>
      </c>
      <c r="BJ206" s="34">
        <v>6638.9</v>
      </c>
      <c r="BK206" s="34">
        <v>6638.5</v>
      </c>
      <c r="BL206" s="34">
        <v>6638.1</v>
      </c>
      <c r="BM206" s="34">
        <f t="shared" si="45"/>
        <v>79683.600000000006</v>
      </c>
      <c r="BN206" s="34">
        <f t="shared" si="43"/>
        <v>6600</v>
      </c>
      <c r="BO206" s="34">
        <f t="shared" si="43"/>
        <v>6600</v>
      </c>
      <c r="BP206" s="34">
        <f t="shared" si="43"/>
        <v>6600</v>
      </c>
      <c r="BQ206" s="34">
        <f t="shared" si="43"/>
        <v>6600</v>
      </c>
      <c r="BR206" s="34">
        <f t="shared" si="43"/>
        <v>6600</v>
      </c>
      <c r="BS206" s="34">
        <f t="shared" si="43"/>
        <v>6600</v>
      </c>
      <c r="BT206" s="34">
        <f t="shared" si="42"/>
        <v>6600</v>
      </c>
      <c r="BU206" s="34">
        <f t="shared" si="42"/>
        <v>6600</v>
      </c>
      <c r="BV206" s="34">
        <f t="shared" si="42"/>
        <v>6600</v>
      </c>
      <c r="BW206" s="34">
        <f t="shared" si="42"/>
        <v>6600</v>
      </c>
      <c r="BX206" s="34">
        <f t="shared" si="42"/>
        <v>6600</v>
      </c>
      <c r="BY206" s="34">
        <f t="shared" si="42"/>
        <v>6600</v>
      </c>
      <c r="BZ206" s="64">
        <f t="shared" si="46"/>
        <v>1.0985509297400716E-2</v>
      </c>
    </row>
    <row r="207" spans="1:78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  <c r="BA207" s="34">
        <v>13895.5</v>
      </c>
      <c r="BB207" s="34">
        <v>13944.1</v>
      </c>
      <c r="BC207" s="34">
        <v>13992.7</v>
      </c>
      <c r="BD207" s="34">
        <v>14041.3</v>
      </c>
      <c r="BE207" s="34">
        <v>14089.9</v>
      </c>
      <c r="BF207" s="34">
        <v>14138.5</v>
      </c>
      <c r="BG207" s="34">
        <v>14187.1</v>
      </c>
      <c r="BH207" s="34">
        <v>14235.7</v>
      </c>
      <c r="BI207" s="34">
        <v>14284.3</v>
      </c>
      <c r="BJ207" s="34">
        <v>14332.9</v>
      </c>
      <c r="BK207" s="34">
        <v>14381.5</v>
      </c>
      <c r="BL207" s="34">
        <v>14430.1</v>
      </c>
      <c r="BM207" s="34">
        <f t="shared" si="45"/>
        <v>169953.6</v>
      </c>
      <c r="BN207" s="34">
        <f t="shared" si="43"/>
        <v>13900</v>
      </c>
      <c r="BO207" s="34">
        <f t="shared" si="43"/>
        <v>13900</v>
      </c>
      <c r="BP207" s="34">
        <f t="shared" si="43"/>
        <v>14000</v>
      </c>
      <c r="BQ207" s="34">
        <f t="shared" si="43"/>
        <v>14000</v>
      </c>
      <c r="BR207" s="34">
        <f t="shared" si="43"/>
        <v>14100</v>
      </c>
      <c r="BS207" s="34">
        <f t="shared" si="43"/>
        <v>14100</v>
      </c>
      <c r="BT207" s="34">
        <f t="shared" si="42"/>
        <v>14200</v>
      </c>
      <c r="BU207" s="34">
        <f t="shared" si="42"/>
        <v>14200</v>
      </c>
      <c r="BV207" s="34">
        <f t="shared" si="42"/>
        <v>14300</v>
      </c>
      <c r="BW207" s="34">
        <f t="shared" si="42"/>
        <v>14300</v>
      </c>
      <c r="BX207" s="34">
        <f t="shared" si="42"/>
        <v>14400</v>
      </c>
      <c r="BY207" s="34">
        <f t="shared" si="42"/>
        <v>14400</v>
      </c>
      <c r="BZ207" s="64">
        <f t="shared" si="46"/>
        <v>0.63654908621005035</v>
      </c>
    </row>
    <row r="208" spans="1:78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  <c r="BA208" s="34">
        <v>7585</v>
      </c>
      <c r="BB208" s="34">
        <v>7734.3</v>
      </c>
      <c r="BC208" s="34">
        <v>7883.6</v>
      </c>
      <c r="BD208" s="34">
        <v>8032.9</v>
      </c>
      <c r="BE208" s="34">
        <v>8182.2</v>
      </c>
      <c r="BF208" s="34">
        <v>8331.5</v>
      </c>
      <c r="BG208" s="34">
        <v>8480.7999999999993</v>
      </c>
      <c r="BH208" s="34">
        <v>8630.1</v>
      </c>
      <c r="BI208" s="34">
        <v>8779.4</v>
      </c>
      <c r="BJ208" s="34">
        <v>8928.7000000000007</v>
      </c>
      <c r="BK208" s="34">
        <v>9078</v>
      </c>
      <c r="BL208" s="34">
        <v>9227.2999999999993</v>
      </c>
      <c r="BM208" s="34">
        <f t="shared" si="45"/>
        <v>100873.8</v>
      </c>
      <c r="BN208" s="34">
        <f t="shared" si="43"/>
        <v>7400</v>
      </c>
      <c r="BO208" s="34">
        <f t="shared" si="43"/>
        <v>7600</v>
      </c>
      <c r="BP208" s="34">
        <f t="shared" si="43"/>
        <v>7700</v>
      </c>
      <c r="BQ208" s="34">
        <f t="shared" si="43"/>
        <v>7900</v>
      </c>
      <c r="BR208" s="34">
        <f t="shared" si="43"/>
        <v>8100</v>
      </c>
      <c r="BS208" s="34">
        <f t="shared" si="43"/>
        <v>8300</v>
      </c>
      <c r="BT208" s="34">
        <f t="shared" si="42"/>
        <v>8500</v>
      </c>
      <c r="BU208" s="34">
        <f t="shared" si="42"/>
        <v>8700</v>
      </c>
      <c r="BV208" s="34">
        <f t="shared" si="42"/>
        <v>8900</v>
      </c>
      <c r="BW208" s="34">
        <f t="shared" si="42"/>
        <v>9100</v>
      </c>
      <c r="BX208" s="34">
        <f t="shared" si="42"/>
        <v>9300</v>
      </c>
      <c r="BY208" s="34">
        <f t="shared" si="42"/>
        <v>9400</v>
      </c>
      <c r="BZ208" s="64">
        <f t="shared" si="46"/>
        <v>0.96404714772557265</v>
      </c>
    </row>
    <row r="209" spans="1:78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  <c r="BA209" s="34">
        <v>21156</v>
      </c>
      <c r="BB209" s="34">
        <v>21377</v>
      </c>
      <c r="BC209" s="34">
        <v>21598</v>
      </c>
      <c r="BD209" s="34">
        <v>21819</v>
      </c>
      <c r="BE209" s="34">
        <v>22040</v>
      </c>
      <c r="BF209" s="34">
        <v>22261</v>
      </c>
      <c r="BG209" s="34">
        <v>22482</v>
      </c>
      <c r="BH209" s="34">
        <v>22703</v>
      </c>
      <c r="BI209" s="34">
        <v>22924</v>
      </c>
      <c r="BJ209" s="34">
        <v>23145</v>
      </c>
      <c r="BK209" s="34">
        <v>23366</v>
      </c>
      <c r="BL209" s="34">
        <v>23587</v>
      </c>
      <c r="BM209" s="34">
        <f t="shared" si="45"/>
        <v>268458</v>
      </c>
      <c r="BN209" s="34">
        <f t="shared" si="43"/>
        <v>21000</v>
      </c>
      <c r="BO209" s="34">
        <f t="shared" si="43"/>
        <v>21200</v>
      </c>
      <c r="BP209" s="34">
        <f t="shared" si="43"/>
        <v>21500</v>
      </c>
      <c r="BQ209" s="34">
        <f t="shared" si="43"/>
        <v>21700</v>
      </c>
      <c r="BR209" s="34">
        <f t="shared" si="43"/>
        <v>22000</v>
      </c>
      <c r="BS209" s="34">
        <f t="shared" si="43"/>
        <v>22200</v>
      </c>
      <c r="BT209" s="34">
        <f t="shared" si="42"/>
        <v>22500</v>
      </c>
      <c r="BU209" s="34">
        <f t="shared" si="42"/>
        <v>22700</v>
      </c>
      <c r="BV209" s="34">
        <f t="shared" si="42"/>
        <v>23000</v>
      </c>
      <c r="BW209" s="34">
        <f t="shared" si="42"/>
        <v>23200</v>
      </c>
      <c r="BX209" s="34">
        <f t="shared" si="42"/>
        <v>23500</v>
      </c>
      <c r="BY209" s="34">
        <f t="shared" si="42"/>
        <v>23800</v>
      </c>
      <c r="BZ209" s="64">
        <f t="shared" si="46"/>
        <v>0.9823942431703433</v>
      </c>
    </row>
    <row r="210" spans="1:78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  <c r="BA210" s="34">
        <v>4931.5</v>
      </c>
      <c r="BB210" s="34">
        <v>4998.2</v>
      </c>
      <c r="BC210" s="34">
        <v>5064.8999999999996</v>
      </c>
      <c r="BD210" s="34">
        <v>5131.6000000000004</v>
      </c>
      <c r="BE210" s="34">
        <v>5198.3</v>
      </c>
      <c r="BF210" s="34">
        <v>5265</v>
      </c>
      <c r="BG210" s="34">
        <v>5331.7</v>
      </c>
      <c r="BH210" s="34">
        <v>5398.4</v>
      </c>
      <c r="BI210" s="34">
        <v>5465.1</v>
      </c>
      <c r="BJ210" s="34">
        <v>5531.8</v>
      </c>
      <c r="BK210" s="34">
        <v>5598.5</v>
      </c>
      <c r="BL210" s="34">
        <v>5665.2</v>
      </c>
      <c r="BM210" s="34">
        <f t="shared" si="45"/>
        <v>63580.2</v>
      </c>
      <c r="BN210" s="34">
        <f t="shared" si="43"/>
        <v>4900</v>
      </c>
      <c r="BO210" s="34">
        <f t="shared" si="43"/>
        <v>4900</v>
      </c>
      <c r="BP210" s="34">
        <f t="shared" si="43"/>
        <v>5000</v>
      </c>
      <c r="BQ210" s="34">
        <f t="shared" si="43"/>
        <v>5100</v>
      </c>
      <c r="BR210" s="34">
        <f t="shared" si="43"/>
        <v>5200</v>
      </c>
      <c r="BS210" s="34">
        <f t="shared" si="43"/>
        <v>5300</v>
      </c>
      <c r="BT210" s="34">
        <f t="shared" si="42"/>
        <v>5300</v>
      </c>
      <c r="BU210" s="34">
        <f t="shared" si="42"/>
        <v>5400</v>
      </c>
      <c r="BV210" s="34">
        <f t="shared" si="42"/>
        <v>5500</v>
      </c>
      <c r="BW210" s="34">
        <f t="shared" si="42"/>
        <v>5600</v>
      </c>
      <c r="BX210" s="34">
        <f t="shared" si="42"/>
        <v>5700</v>
      </c>
      <c r="BY210" s="34">
        <f t="shared" si="42"/>
        <v>5700</v>
      </c>
      <c r="BZ210" s="64">
        <f t="shared" si="46"/>
        <v>0.79662043676459771</v>
      </c>
    </row>
    <row r="211" spans="1:78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  <c r="BA211" s="34">
        <v>16005</v>
      </c>
      <c r="BB211" s="34">
        <v>16126.3</v>
      </c>
      <c r="BC211" s="34">
        <v>16247.6</v>
      </c>
      <c r="BD211" s="34">
        <v>16368.9</v>
      </c>
      <c r="BE211" s="34">
        <v>16490.2</v>
      </c>
      <c r="BF211" s="34">
        <v>16611.5</v>
      </c>
      <c r="BG211" s="34">
        <v>16732.8</v>
      </c>
      <c r="BH211" s="34">
        <v>16854.099999999999</v>
      </c>
      <c r="BI211" s="34">
        <v>16975.400000000001</v>
      </c>
      <c r="BJ211" s="34">
        <v>17096.7</v>
      </c>
      <c r="BK211" s="34">
        <v>17218</v>
      </c>
      <c r="BL211" s="34">
        <v>17339.3</v>
      </c>
      <c r="BM211" s="34">
        <f t="shared" si="45"/>
        <v>200065.8</v>
      </c>
      <c r="BN211" s="34">
        <f t="shared" si="43"/>
        <v>15900</v>
      </c>
      <c r="BO211" s="34">
        <f t="shared" si="43"/>
        <v>16100</v>
      </c>
      <c r="BP211" s="34">
        <f t="shared" si="43"/>
        <v>16200</v>
      </c>
      <c r="BQ211" s="34">
        <f t="shared" si="43"/>
        <v>16300</v>
      </c>
      <c r="BR211" s="34">
        <f t="shared" si="43"/>
        <v>16500</v>
      </c>
      <c r="BS211" s="34">
        <f t="shared" si="43"/>
        <v>16600</v>
      </c>
      <c r="BT211" s="34">
        <f t="shared" si="42"/>
        <v>16700</v>
      </c>
      <c r="BU211" s="34">
        <f t="shared" si="42"/>
        <v>16900</v>
      </c>
      <c r="BV211" s="34">
        <f t="shared" si="42"/>
        <v>17000</v>
      </c>
      <c r="BW211" s="34">
        <f t="shared" si="42"/>
        <v>17100</v>
      </c>
      <c r="BX211" s="34">
        <f t="shared" si="42"/>
        <v>17300</v>
      </c>
      <c r="BY211" s="34">
        <f t="shared" si="42"/>
        <v>17400</v>
      </c>
      <c r="BZ211" s="64">
        <f t="shared" si="46"/>
        <v>0.90073096253869511</v>
      </c>
    </row>
    <row r="212" spans="1:78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  <c r="BA212" s="34">
        <v>10830</v>
      </c>
      <c r="BB212" s="34">
        <v>10899.7</v>
      </c>
      <c r="BC212" s="34">
        <v>10969.4</v>
      </c>
      <c r="BD212" s="34">
        <v>11039.1</v>
      </c>
      <c r="BE212" s="34">
        <v>11108.8</v>
      </c>
      <c r="BF212" s="34">
        <v>11178.5</v>
      </c>
      <c r="BG212" s="34">
        <v>11248.2</v>
      </c>
      <c r="BH212" s="34">
        <v>11317.9</v>
      </c>
      <c r="BI212" s="34">
        <v>11387.6</v>
      </c>
      <c r="BJ212" s="34">
        <v>11457.3</v>
      </c>
      <c r="BK212" s="34">
        <v>11527</v>
      </c>
      <c r="BL212" s="34">
        <v>11596.7</v>
      </c>
      <c r="BM212" s="34">
        <f t="shared" si="45"/>
        <v>134560.20000000001</v>
      </c>
      <c r="BN212" s="34">
        <f t="shared" si="43"/>
        <v>10800</v>
      </c>
      <c r="BO212" s="34">
        <f t="shared" si="43"/>
        <v>10900</v>
      </c>
      <c r="BP212" s="34">
        <f t="shared" si="43"/>
        <v>11000</v>
      </c>
      <c r="BQ212" s="34">
        <f t="shared" si="43"/>
        <v>11000</v>
      </c>
      <c r="BR212" s="34">
        <f t="shared" si="43"/>
        <v>11100</v>
      </c>
      <c r="BS212" s="34">
        <f t="shared" si="43"/>
        <v>11200</v>
      </c>
      <c r="BT212" s="34">
        <f t="shared" si="42"/>
        <v>11300</v>
      </c>
      <c r="BU212" s="34">
        <f t="shared" si="42"/>
        <v>11300</v>
      </c>
      <c r="BV212" s="34">
        <f t="shared" si="42"/>
        <v>11400</v>
      </c>
      <c r="BW212" s="34">
        <f t="shared" si="42"/>
        <v>11500</v>
      </c>
      <c r="BX212" s="34">
        <f t="shared" si="42"/>
        <v>11600</v>
      </c>
      <c r="BY212" s="34">
        <f t="shared" si="42"/>
        <v>11600</v>
      </c>
      <c r="BZ212" s="64">
        <f t="shared" si="46"/>
        <v>0.72009796281846239</v>
      </c>
    </row>
    <row r="213" spans="1:78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  <c r="BA213" s="34">
        <v>6016.5</v>
      </c>
      <c r="BB213" s="34">
        <v>6033.2</v>
      </c>
      <c r="BC213" s="34">
        <v>6049.9</v>
      </c>
      <c r="BD213" s="34">
        <v>6066.6</v>
      </c>
      <c r="BE213" s="34">
        <v>6083.3</v>
      </c>
      <c r="BF213" s="34">
        <v>6100</v>
      </c>
      <c r="BG213" s="34">
        <v>6116.7</v>
      </c>
      <c r="BH213" s="34">
        <v>6133.4</v>
      </c>
      <c r="BI213" s="34">
        <v>6150.1</v>
      </c>
      <c r="BJ213" s="34">
        <v>6166.8</v>
      </c>
      <c r="BK213" s="34">
        <v>6183.5</v>
      </c>
      <c r="BL213" s="34">
        <v>6200.2</v>
      </c>
      <c r="BM213" s="57">
        <v>88000</v>
      </c>
      <c r="BN213" s="57">
        <f>ROUND($BM213/12,-2)</f>
        <v>7300</v>
      </c>
      <c r="BO213" s="57">
        <f t="shared" ref="BO213:BY213" si="47">ROUND($BM213/12,-2)</f>
        <v>7300</v>
      </c>
      <c r="BP213" s="57">
        <f t="shared" si="47"/>
        <v>7300</v>
      </c>
      <c r="BQ213" s="57">
        <f t="shared" si="47"/>
        <v>7300</v>
      </c>
      <c r="BR213" s="57">
        <f t="shared" si="47"/>
        <v>7300</v>
      </c>
      <c r="BS213" s="57">
        <f t="shared" si="47"/>
        <v>7300</v>
      </c>
      <c r="BT213" s="57">
        <f t="shared" si="47"/>
        <v>7300</v>
      </c>
      <c r="BU213" s="57">
        <f t="shared" si="47"/>
        <v>7300</v>
      </c>
      <c r="BV213" s="57">
        <f t="shared" si="47"/>
        <v>7300</v>
      </c>
      <c r="BW213" s="57">
        <f t="shared" si="47"/>
        <v>7300</v>
      </c>
      <c r="BX213" s="57">
        <f t="shared" si="47"/>
        <v>7300</v>
      </c>
      <c r="BY213" s="57">
        <f t="shared" si="47"/>
        <v>7300</v>
      </c>
      <c r="BZ213" s="64">
        <f t="shared" si="46"/>
        <v>0.31417451277938047</v>
      </c>
    </row>
    <row r="214" spans="1:78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  <c r="BA214" s="34">
        <v>2093.5</v>
      </c>
      <c r="BB214" s="34">
        <v>2023.1</v>
      </c>
      <c r="BC214" s="34">
        <v>1952.7</v>
      </c>
      <c r="BD214" s="34">
        <v>1882.3</v>
      </c>
      <c r="BE214" s="34">
        <v>1811.9</v>
      </c>
      <c r="BF214" s="34">
        <v>1741.5</v>
      </c>
      <c r="BG214" s="34">
        <v>1671.1</v>
      </c>
      <c r="BH214" s="34">
        <v>1600.7</v>
      </c>
      <c r="BI214" s="34">
        <v>1530.3</v>
      </c>
      <c r="BJ214" s="34">
        <v>1459.9</v>
      </c>
      <c r="BK214" s="34">
        <v>1389.5</v>
      </c>
      <c r="BL214" s="34">
        <v>1319.1</v>
      </c>
      <c r="BM214" s="34">
        <f t="shared" si="45"/>
        <v>20475.599999999999</v>
      </c>
      <c r="BN214" s="34">
        <f t="shared" si="43"/>
        <v>2000</v>
      </c>
      <c r="BO214" s="34">
        <f t="shared" si="43"/>
        <v>1900</v>
      </c>
      <c r="BP214" s="34">
        <f t="shared" si="43"/>
        <v>1900</v>
      </c>
      <c r="BQ214" s="34">
        <f t="shared" si="43"/>
        <v>1800</v>
      </c>
      <c r="BR214" s="34">
        <f t="shared" si="43"/>
        <v>1800</v>
      </c>
      <c r="BS214" s="34">
        <f t="shared" si="43"/>
        <v>1700</v>
      </c>
      <c r="BT214" s="34">
        <f t="shared" si="42"/>
        <v>1700</v>
      </c>
      <c r="BU214" s="34">
        <f t="shared" si="42"/>
        <v>1600</v>
      </c>
      <c r="BV214" s="34">
        <f t="shared" si="42"/>
        <v>1600</v>
      </c>
      <c r="BW214" s="34">
        <f t="shared" si="42"/>
        <v>1500</v>
      </c>
      <c r="BX214" s="34">
        <f t="shared" si="42"/>
        <v>1500</v>
      </c>
      <c r="BY214" s="34">
        <f t="shared" si="42"/>
        <v>1400</v>
      </c>
      <c r="BZ214" s="64">
        <f t="shared" si="46"/>
        <v>0.85331238388432717</v>
      </c>
    </row>
    <row r="215" spans="1:78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  <c r="BA215" s="34">
        <v>2050.5</v>
      </c>
      <c r="BB215" s="34">
        <v>1886.9</v>
      </c>
      <c r="BC215" s="34">
        <v>1723.3</v>
      </c>
      <c r="BD215" s="34">
        <v>1559.7</v>
      </c>
      <c r="BE215" s="34">
        <v>1396.1</v>
      </c>
      <c r="BF215" s="34">
        <v>1232.5</v>
      </c>
      <c r="BG215" s="34">
        <v>1068.9000000000001</v>
      </c>
      <c r="BH215" s="34">
        <v>905.3</v>
      </c>
      <c r="BI215" s="34">
        <v>741.7</v>
      </c>
      <c r="BJ215" s="34">
        <v>578.1</v>
      </c>
      <c r="BK215" s="34">
        <v>414.5</v>
      </c>
      <c r="BL215" s="34">
        <v>250.9</v>
      </c>
      <c r="BM215" s="34">
        <f t="shared" si="45"/>
        <v>13808.4</v>
      </c>
      <c r="BN215" s="34">
        <f t="shared" si="43"/>
        <v>1500</v>
      </c>
      <c r="BO215" s="34">
        <f t="shared" si="43"/>
        <v>1400</v>
      </c>
      <c r="BP215" s="34">
        <f t="shared" si="43"/>
        <v>1400</v>
      </c>
      <c r="BQ215" s="34">
        <f t="shared" si="43"/>
        <v>1300</v>
      </c>
      <c r="BR215" s="34">
        <f t="shared" si="43"/>
        <v>1200</v>
      </c>
      <c r="BS215" s="34">
        <f t="shared" si="43"/>
        <v>1200</v>
      </c>
      <c r="BT215" s="34">
        <f t="shared" si="42"/>
        <v>1100</v>
      </c>
      <c r="BU215" s="34">
        <f t="shared" si="42"/>
        <v>1100</v>
      </c>
      <c r="BV215" s="34">
        <f t="shared" si="42"/>
        <v>1000</v>
      </c>
      <c r="BW215" s="34">
        <f t="shared" si="42"/>
        <v>900</v>
      </c>
      <c r="BX215" s="34">
        <f t="shared" si="42"/>
        <v>900</v>
      </c>
      <c r="BY215" s="34">
        <f t="shared" si="42"/>
        <v>800</v>
      </c>
      <c r="BZ215" s="64">
        <f t="shared" si="46"/>
        <v>0.88106403763308339</v>
      </c>
    </row>
    <row r="216" spans="1:78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  <c r="BA216" s="34">
        <v>14041.5</v>
      </c>
      <c r="BB216" s="34">
        <v>14298.2</v>
      </c>
      <c r="BC216" s="34">
        <v>14554.9</v>
      </c>
      <c r="BD216" s="34">
        <v>14811.6</v>
      </c>
      <c r="BE216" s="34">
        <v>15068.3</v>
      </c>
      <c r="BF216" s="34">
        <v>15325</v>
      </c>
      <c r="BG216" s="34">
        <v>15581.7</v>
      </c>
      <c r="BH216" s="34">
        <v>15838.4</v>
      </c>
      <c r="BI216" s="34">
        <v>16095.1</v>
      </c>
      <c r="BJ216" s="34">
        <v>16351.8</v>
      </c>
      <c r="BK216" s="34">
        <v>16608.5</v>
      </c>
      <c r="BL216" s="34">
        <v>16865.2</v>
      </c>
      <c r="BM216" s="34">
        <f t="shared" si="45"/>
        <v>185440.19999999998</v>
      </c>
      <c r="BN216" s="34">
        <f t="shared" si="43"/>
        <v>13700</v>
      </c>
      <c r="BO216" s="34">
        <f t="shared" si="43"/>
        <v>14000</v>
      </c>
      <c r="BP216" s="34">
        <f t="shared" si="43"/>
        <v>14300</v>
      </c>
      <c r="BQ216" s="34">
        <f t="shared" si="43"/>
        <v>14700</v>
      </c>
      <c r="BR216" s="34">
        <f t="shared" si="43"/>
        <v>15000</v>
      </c>
      <c r="BS216" s="34">
        <f t="shared" si="43"/>
        <v>15300</v>
      </c>
      <c r="BT216" s="34">
        <f t="shared" si="42"/>
        <v>15600</v>
      </c>
      <c r="BU216" s="34">
        <f t="shared" si="42"/>
        <v>15900</v>
      </c>
      <c r="BV216" s="34">
        <f t="shared" si="42"/>
        <v>16300</v>
      </c>
      <c r="BW216" s="34">
        <f t="shared" si="42"/>
        <v>16600</v>
      </c>
      <c r="BX216" s="34">
        <f t="shared" si="42"/>
        <v>16900</v>
      </c>
      <c r="BY216" s="34">
        <f t="shared" si="42"/>
        <v>17200</v>
      </c>
      <c r="BZ216" s="64">
        <f t="shared" si="46"/>
        <v>0.97128086415756421</v>
      </c>
    </row>
    <row r="217" spans="1:78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  <c r="BA217" s="34">
        <v>6055</v>
      </c>
      <c r="BB217" s="34">
        <v>5936</v>
      </c>
      <c r="BC217" s="34">
        <v>5817</v>
      </c>
      <c r="BD217" s="34">
        <v>5698</v>
      </c>
      <c r="BE217" s="34">
        <v>5579</v>
      </c>
      <c r="BF217" s="34">
        <v>5460</v>
      </c>
      <c r="BG217" s="34">
        <v>5341</v>
      </c>
      <c r="BH217" s="34">
        <v>5222</v>
      </c>
      <c r="BI217" s="34">
        <v>5103</v>
      </c>
      <c r="BJ217" s="34">
        <v>4984</v>
      </c>
      <c r="BK217" s="34">
        <v>4865</v>
      </c>
      <c r="BL217" s="34">
        <v>4746</v>
      </c>
      <c r="BM217" s="34">
        <f t="shared" si="45"/>
        <v>64806</v>
      </c>
      <c r="BN217" s="34">
        <f t="shared" si="43"/>
        <v>5900</v>
      </c>
      <c r="BO217" s="34">
        <f t="shared" si="43"/>
        <v>5800</v>
      </c>
      <c r="BP217" s="34">
        <f t="shared" si="43"/>
        <v>5700</v>
      </c>
      <c r="BQ217" s="34">
        <f t="shared" si="43"/>
        <v>5600</v>
      </c>
      <c r="BR217" s="34">
        <f t="shared" si="43"/>
        <v>5500</v>
      </c>
      <c r="BS217" s="34">
        <f t="shared" si="43"/>
        <v>5400</v>
      </c>
      <c r="BT217" s="34">
        <f t="shared" si="42"/>
        <v>5400</v>
      </c>
      <c r="BU217" s="34">
        <f t="shared" si="42"/>
        <v>5300</v>
      </c>
      <c r="BV217" s="34">
        <f t="shared" si="42"/>
        <v>5200</v>
      </c>
      <c r="BW217" s="34">
        <f t="shared" si="42"/>
        <v>5100</v>
      </c>
      <c r="BX217" s="34">
        <f t="shared" si="42"/>
        <v>5000</v>
      </c>
      <c r="BY217" s="34">
        <f t="shared" si="42"/>
        <v>4900</v>
      </c>
      <c r="BZ217" s="64">
        <f t="shared" si="46"/>
        <v>0.94430729592123919</v>
      </c>
    </row>
    <row r="218" spans="1:78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  <c r="BA218" s="34">
        <v>13167.5</v>
      </c>
      <c r="BB218" s="34">
        <v>13250.8</v>
      </c>
      <c r="BC218" s="34">
        <v>13334.1</v>
      </c>
      <c r="BD218" s="34">
        <v>13417.4</v>
      </c>
      <c r="BE218" s="34">
        <v>13500.7</v>
      </c>
      <c r="BF218" s="34">
        <v>13584</v>
      </c>
      <c r="BG218" s="34">
        <v>13667.3</v>
      </c>
      <c r="BH218" s="34">
        <v>13750.6</v>
      </c>
      <c r="BI218" s="34">
        <v>13833.9</v>
      </c>
      <c r="BJ218" s="34">
        <v>13917.2</v>
      </c>
      <c r="BK218" s="34">
        <v>14000.5</v>
      </c>
      <c r="BL218" s="34">
        <v>14083.8</v>
      </c>
      <c r="BM218" s="34">
        <f t="shared" si="45"/>
        <v>163507.79999999999</v>
      </c>
      <c r="BN218" s="34">
        <f t="shared" si="43"/>
        <v>13100</v>
      </c>
      <c r="BO218" s="34">
        <f t="shared" si="43"/>
        <v>13200</v>
      </c>
      <c r="BP218" s="34">
        <f t="shared" si="43"/>
        <v>13300</v>
      </c>
      <c r="BQ218" s="34">
        <f t="shared" si="43"/>
        <v>13400</v>
      </c>
      <c r="BR218" s="34">
        <f t="shared" si="43"/>
        <v>13500</v>
      </c>
      <c r="BS218" s="34">
        <f t="shared" si="43"/>
        <v>13600</v>
      </c>
      <c r="BT218" s="34">
        <f t="shared" si="42"/>
        <v>13700</v>
      </c>
      <c r="BU218" s="34">
        <f t="shared" si="42"/>
        <v>13800</v>
      </c>
      <c r="BV218" s="34">
        <f t="shared" si="42"/>
        <v>13800</v>
      </c>
      <c r="BW218" s="34">
        <f t="shared" si="42"/>
        <v>13900</v>
      </c>
      <c r="BX218" s="34">
        <f t="shared" si="42"/>
        <v>14000</v>
      </c>
      <c r="BY218" s="34">
        <f t="shared" si="42"/>
        <v>14100</v>
      </c>
      <c r="BZ218" s="64">
        <f t="shared" si="46"/>
        <v>0.85686225305257591</v>
      </c>
    </row>
    <row r="219" spans="1:78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  <c r="BA219" s="34">
        <v>15149.5</v>
      </c>
      <c r="BB219" s="34">
        <v>15275.9</v>
      </c>
      <c r="BC219" s="34">
        <v>15402.3</v>
      </c>
      <c r="BD219" s="34">
        <v>15528.7</v>
      </c>
      <c r="BE219" s="34">
        <v>15655.1</v>
      </c>
      <c r="BF219" s="34">
        <v>15781.5</v>
      </c>
      <c r="BG219" s="34">
        <v>15907.9</v>
      </c>
      <c r="BH219" s="34">
        <v>16034.3</v>
      </c>
      <c r="BI219" s="34">
        <v>16160.7</v>
      </c>
      <c r="BJ219" s="34">
        <v>16287.1</v>
      </c>
      <c r="BK219" s="34">
        <v>16413.5</v>
      </c>
      <c r="BL219" s="34">
        <v>16539.900000000001</v>
      </c>
      <c r="BM219" s="34">
        <f t="shared" si="45"/>
        <v>190136.4</v>
      </c>
      <c r="BN219" s="34">
        <f t="shared" si="43"/>
        <v>15100</v>
      </c>
      <c r="BO219" s="34">
        <f t="shared" si="43"/>
        <v>15200</v>
      </c>
      <c r="BP219" s="34">
        <f t="shared" si="43"/>
        <v>15400</v>
      </c>
      <c r="BQ219" s="34">
        <f t="shared" si="43"/>
        <v>15500</v>
      </c>
      <c r="BR219" s="34">
        <f t="shared" si="43"/>
        <v>15600</v>
      </c>
      <c r="BS219" s="34">
        <f t="shared" si="43"/>
        <v>15800</v>
      </c>
      <c r="BT219" s="34">
        <f t="shared" si="42"/>
        <v>15900</v>
      </c>
      <c r="BU219" s="34">
        <f t="shared" si="42"/>
        <v>16100</v>
      </c>
      <c r="BV219" s="34">
        <f t="shared" si="42"/>
        <v>16200</v>
      </c>
      <c r="BW219" s="34">
        <f t="shared" si="42"/>
        <v>16300</v>
      </c>
      <c r="BX219" s="34">
        <f t="shared" si="42"/>
        <v>16500</v>
      </c>
      <c r="BY219" s="34">
        <f t="shared" si="42"/>
        <v>16600</v>
      </c>
      <c r="BZ219" s="64">
        <f t="shared" si="46"/>
        <v>0.92667031617450479</v>
      </c>
    </row>
    <row r="220" spans="1:78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  <c r="BA220" s="34">
        <v>9517</v>
      </c>
      <c r="BB220" s="34">
        <v>9479</v>
      </c>
      <c r="BC220" s="34">
        <v>9441</v>
      </c>
      <c r="BD220" s="34">
        <v>9403</v>
      </c>
      <c r="BE220" s="34">
        <v>9365</v>
      </c>
      <c r="BF220" s="34">
        <v>9327</v>
      </c>
      <c r="BG220" s="34">
        <v>9289</v>
      </c>
      <c r="BH220" s="34">
        <v>9251</v>
      </c>
      <c r="BI220" s="34">
        <v>9213</v>
      </c>
      <c r="BJ220" s="34">
        <v>9175</v>
      </c>
      <c r="BK220" s="34">
        <v>9137</v>
      </c>
      <c r="BL220" s="34">
        <v>9099</v>
      </c>
      <c r="BM220" s="34">
        <f t="shared" si="45"/>
        <v>111696</v>
      </c>
      <c r="BN220" s="34">
        <f t="shared" si="43"/>
        <v>9500</v>
      </c>
      <c r="BO220" s="34">
        <f t="shared" si="43"/>
        <v>9500</v>
      </c>
      <c r="BP220" s="34">
        <f t="shared" si="43"/>
        <v>9400</v>
      </c>
      <c r="BQ220" s="34">
        <f t="shared" si="43"/>
        <v>9400</v>
      </c>
      <c r="BR220" s="34">
        <f t="shared" si="43"/>
        <v>9400</v>
      </c>
      <c r="BS220" s="34">
        <f t="shared" si="43"/>
        <v>9300</v>
      </c>
      <c r="BT220" s="34">
        <f t="shared" si="42"/>
        <v>9300</v>
      </c>
      <c r="BU220" s="34">
        <f t="shared" si="42"/>
        <v>9300</v>
      </c>
      <c r="BV220" s="34">
        <f t="shared" si="42"/>
        <v>9200</v>
      </c>
      <c r="BW220" s="34">
        <f t="shared" si="42"/>
        <v>9200</v>
      </c>
      <c r="BX220" s="34">
        <f t="shared" si="42"/>
        <v>9100</v>
      </c>
      <c r="BY220" s="34">
        <f t="shared" si="42"/>
        <v>9100</v>
      </c>
      <c r="BZ220" s="64">
        <f t="shared" si="46"/>
        <v>0.69567709020423651</v>
      </c>
    </row>
    <row r="221" spans="1:78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  <c r="BA221" s="34">
        <v>6149</v>
      </c>
      <c r="BB221" s="34">
        <v>6312.3</v>
      </c>
      <c r="BC221" s="34">
        <v>6475.6</v>
      </c>
      <c r="BD221" s="34">
        <v>6638.9</v>
      </c>
      <c r="BE221" s="34">
        <v>6802.2</v>
      </c>
      <c r="BF221" s="34">
        <v>6965.5</v>
      </c>
      <c r="BG221" s="34">
        <v>7128.8</v>
      </c>
      <c r="BH221" s="34">
        <v>7292.1</v>
      </c>
      <c r="BI221" s="34">
        <v>7455.4</v>
      </c>
      <c r="BJ221" s="34">
        <v>7618.7</v>
      </c>
      <c r="BK221" s="34">
        <v>7782</v>
      </c>
      <c r="BL221" s="34">
        <v>7945.3</v>
      </c>
      <c r="BM221" s="34">
        <f t="shared" si="45"/>
        <v>84565.8</v>
      </c>
      <c r="BN221" s="34">
        <f t="shared" si="43"/>
        <v>5800</v>
      </c>
      <c r="BO221" s="34">
        <f t="shared" si="43"/>
        <v>6000</v>
      </c>
      <c r="BP221" s="34">
        <f t="shared" si="43"/>
        <v>6300</v>
      </c>
      <c r="BQ221" s="34">
        <f t="shared" si="43"/>
        <v>6500</v>
      </c>
      <c r="BR221" s="34">
        <f t="shared" si="43"/>
        <v>6700</v>
      </c>
      <c r="BS221" s="34">
        <f t="shared" si="43"/>
        <v>6900</v>
      </c>
      <c r="BT221" s="34">
        <f t="shared" si="42"/>
        <v>7200</v>
      </c>
      <c r="BU221" s="34">
        <f t="shared" si="42"/>
        <v>7400</v>
      </c>
      <c r="BV221" s="34">
        <f t="shared" si="42"/>
        <v>7600</v>
      </c>
      <c r="BW221" s="34">
        <f t="shared" si="42"/>
        <v>7800</v>
      </c>
      <c r="BX221" s="34">
        <f t="shared" si="42"/>
        <v>8100</v>
      </c>
      <c r="BY221" s="34">
        <f t="shared" si="42"/>
        <v>8300</v>
      </c>
      <c r="BZ221" s="64">
        <f t="shared" si="46"/>
        <v>0.94827453937203043</v>
      </c>
    </row>
    <row r="222" spans="1:78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  <c r="BA222" s="34">
        <v>13395</v>
      </c>
      <c r="BB222" s="34">
        <v>13403.3</v>
      </c>
      <c r="BC222" s="34">
        <v>13411.6</v>
      </c>
      <c r="BD222" s="34">
        <v>13419.9</v>
      </c>
      <c r="BE222" s="34">
        <v>13428.2</v>
      </c>
      <c r="BF222" s="34">
        <v>13436.5</v>
      </c>
      <c r="BG222" s="34">
        <v>13444.8</v>
      </c>
      <c r="BH222" s="34">
        <v>13453.1</v>
      </c>
      <c r="BI222" s="34">
        <v>13461.4</v>
      </c>
      <c r="BJ222" s="34">
        <v>13469.7</v>
      </c>
      <c r="BK222" s="34">
        <v>13478</v>
      </c>
      <c r="BL222" s="34">
        <v>13486.3</v>
      </c>
      <c r="BM222" s="34">
        <f t="shared" si="45"/>
        <v>161287.79999999999</v>
      </c>
      <c r="BN222" s="34">
        <f t="shared" si="43"/>
        <v>13400</v>
      </c>
      <c r="BO222" s="34">
        <f t="shared" si="43"/>
        <v>13400</v>
      </c>
      <c r="BP222" s="34">
        <f t="shared" si="43"/>
        <v>13400</v>
      </c>
      <c r="BQ222" s="34">
        <f t="shared" si="43"/>
        <v>13400</v>
      </c>
      <c r="BR222" s="34">
        <f t="shared" si="43"/>
        <v>13400</v>
      </c>
      <c r="BS222" s="34">
        <f t="shared" si="43"/>
        <v>13400</v>
      </c>
      <c r="BT222" s="34">
        <f t="shared" si="43"/>
        <v>13400</v>
      </c>
      <c r="BU222" s="34">
        <f t="shared" si="43"/>
        <v>13500</v>
      </c>
      <c r="BV222" s="34">
        <f t="shared" si="43"/>
        <v>13500</v>
      </c>
      <c r="BW222" s="34">
        <f t="shared" si="42"/>
        <v>13500</v>
      </c>
      <c r="BX222" s="34">
        <f t="shared" si="42"/>
        <v>13500</v>
      </c>
      <c r="BY222" s="34">
        <f t="shared" si="42"/>
        <v>13500</v>
      </c>
      <c r="BZ222" s="64">
        <f t="shared" si="46"/>
        <v>0.12539208079399053</v>
      </c>
    </row>
    <row r="223" spans="1:78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  <c r="BA223" s="34">
        <v>854</v>
      </c>
      <c r="BB223" s="34">
        <v>821</v>
      </c>
      <c r="BC223" s="34">
        <v>788</v>
      </c>
      <c r="BD223" s="34">
        <v>755</v>
      </c>
      <c r="BE223" s="34">
        <v>722</v>
      </c>
      <c r="BF223" s="34">
        <v>689</v>
      </c>
      <c r="BG223" s="34">
        <v>656</v>
      </c>
      <c r="BH223" s="34">
        <v>623</v>
      </c>
      <c r="BI223" s="34">
        <v>590</v>
      </c>
      <c r="BJ223" s="34">
        <v>557</v>
      </c>
      <c r="BK223" s="34">
        <v>524</v>
      </c>
      <c r="BL223" s="34">
        <v>491</v>
      </c>
      <c r="BM223" s="34">
        <f t="shared" si="45"/>
        <v>8070</v>
      </c>
      <c r="BN223" s="34">
        <f t="shared" si="43"/>
        <v>800</v>
      </c>
      <c r="BO223" s="34">
        <f t="shared" si="43"/>
        <v>800</v>
      </c>
      <c r="BP223" s="34">
        <f t="shared" si="43"/>
        <v>700</v>
      </c>
      <c r="BQ223" s="34">
        <f t="shared" si="43"/>
        <v>700</v>
      </c>
      <c r="BR223" s="34">
        <f t="shared" si="43"/>
        <v>700</v>
      </c>
      <c r="BS223" s="34">
        <f t="shared" si="43"/>
        <v>700</v>
      </c>
      <c r="BT223" s="34">
        <f t="shared" ref="BN223:BY244" si="48">ROUND($BM223/SUM($AO223:$AZ223)*AU223,-2)</f>
        <v>700</v>
      </c>
      <c r="BU223" s="34">
        <f t="shared" si="48"/>
        <v>600</v>
      </c>
      <c r="BV223" s="34">
        <f t="shared" si="48"/>
        <v>600</v>
      </c>
      <c r="BW223" s="34">
        <f t="shared" si="48"/>
        <v>600</v>
      </c>
      <c r="BX223" s="34">
        <f t="shared" si="48"/>
        <v>600</v>
      </c>
      <c r="BY223" s="34">
        <f t="shared" si="48"/>
        <v>600</v>
      </c>
      <c r="BZ223" s="64">
        <f t="shared" si="46"/>
        <v>0.62711289812594351</v>
      </c>
    </row>
    <row r="224" spans="1:78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  <c r="BA224" s="34">
        <v>-2941.5</v>
      </c>
      <c r="BB224" s="34">
        <v>-3100.1</v>
      </c>
      <c r="BC224" s="34">
        <v>-3258.7</v>
      </c>
      <c r="BD224" s="34">
        <v>-3417.3</v>
      </c>
      <c r="BE224" s="34">
        <v>-3575.9</v>
      </c>
      <c r="BF224" s="34">
        <v>-3734.5</v>
      </c>
      <c r="BG224" s="34">
        <v>-3893.1</v>
      </c>
      <c r="BH224" s="34">
        <v>-4051.7</v>
      </c>
      <c r="BI224" s="34">
        <v>-4210.3</v>
      </c>
      <c r="BJ224" s="34">
        <v>-4368.8999999999996</v>
      </c>
      <c r="BK224" s="34">
        <v>-4527.5</v>
      </c>
      <c r="BL224" s="34">
        <v>-4686.1000000000004</v>
      </c>
      <c r="BM224" s="34">
        <f t="shared" si="45"/>
        <v>-45765.599999999999</v>
      </c>
      <c r="BN224" s="34">
        <f t="shared" si="48"/>
        <v>-2100</v>
      </c>
      <c r="BO224" s="34">
        <f t="shared" si="48"/>
        <v>-2400</v>
      </c>
      <c r="BP224" s="34">
        <f t="shared" si="48"/>
        <v>-2700</v>
      </c>
      <c r="BQ224" s="34">
        <f t="shared" si="48"/>
        <v>-3000</v>
      </c>
      <c r="BR224" s="34">
        <f t="shared" si="48"/>
        <v>-3300</v>
      </c>
      <c r="BS224" s="34">
        <f t="shared" si="48"/>
        <v>-3700</v>
      </c>
      <c r="BT224" s="34">
        <f t="shared" si="48"/>
        <v>-4000</v>
      </c>
      <c r="BU224" s="34">
        <f t="shared" si="48"/>
        <v>-4300</v>
      </c>
      <c r="BV224" s="34">
        <f t="shared" si="48"/>
        <v>-4600</v>
      </c>
      <c r="BW224" s="34">
        <f t="shared" si="48"/>
        <v>-4900</v>
      </c>
      <c r="BX224" s="34">
        <f t="shared" si="48"/>
        <v>-5200</v>
      </c>
      <c r="BY224" s="34">
        <f t="shared" si="48"/>
        <v>-5600</v>
      </c>
      <c r="BZ224" s="64">
        <f t="shared" si="46"/>
        <v>0.96119698238986695</v>
      </c>
    </row>
    <row r="225" spans="1:78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  <c r="BA225" s="34">
        <v>18508.5</v>
      </c>
      <c r="BB225" s="34">
        <v>18659.900000000001</v>
      </c>
      <c r="BC225" s="34">
        <v>18811.3</v>
      </c>
      <c r="BD225" s="34">
        <v>18962.7</v>
      </c>
      <c r="BE225" s="34">
        <v>19114.099999999999</v>
      </c>
      <c r="BF225" s="34">
        <v>19265.5</v>
      </c>
      <c r="BG225" s="34">
        <v>19416.900000000001</v>
      </c>
      <c r="BH225" s="34">
        <v>19568.3</v>
      </c>
      <c r="BI225" s="34">
        <v>19719.7</v>
      </c>
      <c r="BJ225" s="34">
        <v>19871.099999999999</v>
      </c>
      <c r="BK225" s="34">
        <v>20022.5</v>
      </c>
      <c r="BL225" s="34">
        <v>20173.900000000001</v>
      </c>
      <c r="BM225" s="34">
        <f t="shared" si="45"/>
        <v>232094.4</v>
      </c>
      <c r="BN225" s="34">
        <f t="shared" si="48"/>
        <v>18400</v>
      </c>
      <c r="BO225" s="34">
        <f t="shared" si="48"/>
        <v>18600</v>
      </c>
      <c r="BP225" s="34">
        <f t="shared" si="48"/>
        <v>18800</v>
      </c>
      <c r="BQ225" s="34">
        <f t="shared" si="48"/>
        <v>18900</v>
      </c>
      <c r="BR225" s="34">
        <f t="shared" si="48"/>
        <v>19100</v>
      </c>
      <c r="BS225" s="34">
        <f t="shared" si="48"/>
        <v>19300</v>
      </c>
      <c r="BT225" s="34">
        <f t="shared" si="48"/>
        <v>19400</v>
      </c>
      <c r="BU225" s="34">
        <f t="shared" si="48"/>
        <v>19600</v>
      </c>
      <c r="BV225" s="34">
        <f t="shared" si="48"/>
        <v>19800</v>
      </c>
      <c r="BW225" s="34">
        <f t="shared" si="48"/>
        <v>19900</v>
      </c>
      <c r="BX225" s="34">
        <f t="shared" si="48"/>
        <v>20100</v>
      </c>
      <c r="BY225" s="34">
        <f t="shared" si="48"/>
        <v>20300</v>
      </c>
      <c r="BZ225" s="64">
        <f t="shared" si="46"/>
        <v>0.94814379158084561</v>
      </c>
    </row>
    <row r="226" spans="1:78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  <c r="BA226" s="34">
        <v>-12272.5</v>
      </c>
      <c r="BB226" s="34">
        <v>-12614.8</v>
      </c>
      <c r="BC226" s="34">
        <v>-12957.1</v>
      </c>
      <c r="BD226" s="34">
        <v>-13299.4</v>
      </c>
      <c r="BE226" s="34">
        <v>-13641.7</v>
      </c>
      <c r="BF226" s="34">
        <v>-13984</v>
      </c>
      <c r="BG226" s="34">
        <v>-14326.3</v>
      </c>
      <c r="BH226" s="34">
        <v>-14668.6</v>
      </c>
      <c r="BI226" s="34">
        <v>-15010.9</v>
      </c>
      <c r="BJ226" s="34">
        <v>-15353.2</v>
      </c>
      <c r="BK226" s="34">
        <v>-15695.5</v>
      </c>
      <c r="BL226" s="34">
        <v>-16037.8</v>
      </c>
      <c r="BM226" s="34">
        <f t="shared" si="45"/>
        <v>-169861.8</v>
      </c>
      <c r="BN226" s="34">
        <f t="shared" si="48"/>
        <v>-11500</v>
      </c>
      <c r="BO226" s="34">
        <f t="shared" si="48"/>
        <v>-12000</v>
      </c>
      <c r="BP226" s="34">
        <f t="shared" si="48"/>
        <v>-12500</v>
      </c>
      <c r="BQ226" s="34">
        <f t="shared" si="48"/>
        <v>-12900</v>
      </c>
      <c r="BR226" s="34">
        <f t="shared" si="48"/>
        <v>-13400</v>
      </c>
      <c r="BS226" s="34">
        <f t="shared" si="48"/>
        <v>-13900</v>
      </c>
      <c r="BT226" s="34">
        <f t="shared" si="48"/>
        <v>-14400</v>
      </c>
      <c r="BU226" s="34">
        <f t="shared" si="48"/>
        <v>-14900</v>
      </c>
      <c r="BV226" s="34">
        <f t="shared" si="48"/>
        <v>-15400</v>
      </c>
      <c r="BW226" s="34">
        <f t="shared" si="48"/>
        <v>-15800</v>
      </c>
      <c r="BX226" s="34">
        <f t="shared" si="48"/>
        <v>-16300</v>
      </c>
      <c r="BY226" s="34">
        <f t="shared" si="48"/>
        <v>-16800</v>
      </c>
      <c r="BZ226" s="64">
        <f t="shared" si="46"/>
        <v>0.99390177353236708</v>
      </c>
    </row>
    <row r="227" spans="1:78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  <c r="BA227" s="34">
        <v>14118</v>
      </c>
      <c r="BB227" s="34">
        <v>14225</v>
      </c>
      <c r="BC227" s="34">
        <v>14332</v>
      </c>
      <c r="BD227" s="34">
        <v>14439</v>
      </c>
      <c r="BE227" s="34">
        <v>14546</v>
      </c>
      <c r="BF227" s="34">
        <v>14653</v>
      </c>
      <c r="BG227" s="34">
        <v>14760</v>
      </c>
      <c r="BH227" s="34">
        <v>14867</v>
      </c>
      <c r="BI227" s="34">
        <v>14974</v>
      </c>
      <c r="BJ227" s="34">
        <v>15081</v>
      </c>
      <c r="BK227" s="34">
        <v>15188</v>
      </c>
      <c r="BL227" s="34">
        <v>15295</v>
      </c>
      <c r="BM227" s="34">
        <f t="shared" si="45"/>
        <v>176478</v>
      </c>
      <c r="BN227" s="34">
        <f t="shared" si="48"/>
        <v>14100</v>
      </c>
      <c r="BO227" s="34">
        <f t="shared" si="48"/>
        <v>14200</v>
      </c>
      <c r="BP227" s="34">
        <f t="shared" si="48"/>
        <v>14300</v>
      </c>
      <c r="BQ227" s="34">
        <f t="shared" si="48"/>
        <v>14400</v>
      </c>
      <c r="BR227" s="34">
        <f t="shared" si="48"/>
        <v>14500</v>
      </c>
      <c r="BS227" s="34">
        <f t="shared" si="48"/>
        <v>14600</v>
      </c>
      <c r="BT227" s="34">
        <f t="shared" si="48"/>
        <v>14800</v>
      </c>
      <c r="BU227" s="34">
        <f t="shared" si="48"/>
        <v>14900</v>
      </c>
      <c r="BV227" s="34">
        <f t="shared" si="48"/>
        <v>15000</v>
      </c>
      <c r="BW227" s="34">
        <f t="shared" si="48"/>
        <v>15100</v>
      </c>
      <c r="BX227" s="34">
        <f t="shared" si="48"/>
        <v>15200</v>
      </c>
      <c r="BY227" s="34">
        <f t="shared" si="48"/>
        <v>15400</v>
      </c>
      <c r="BZ227" s="64">
        <f t="shared" si="46"/>
        <v>0.90803443267353812</v>
      </c>
    </row>
    <row r="228" spans="1:78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  <c r="BA228" s="34">
        <v>-3285.5</v>
      </c>
      <c r="BB228" s="34">
        <v>-3452.8</v>
      </c>
      <c r="BC228" s="34">
        <v>-3620.1</v>
      </c>
      <c r="BD228" s="34">
        <v>-3787.4</v>
      </c>
      <c r="BE228" s="34">
        <v>-3954.7</v>
      </c>
      <c r="BF228" s="34">
        <v>-4122</v>
      </c>
      <c r="BG228" s="34">
        <v>-4289.3</v>
      </c>
      <c r="BH228" s="34">
        <v>-4456.6000000000004</v>
      </c>
      <c r="BI228" s="34">
        <v>-4623.8999999999996</v>
      </c>
      <c r="BJ228" s="34">
        <v>-4791.2</v>
      </c>
      <c r="BK228" s="34">
        <v>-4958.5</v>
      </c>
      <c r="BL228" s="34">
        <v>-5125.8</v>
      </c>
      <c r="BM228" s="34">
        <f t="shared" si="45"/>
        <v>-50467.8</v>
      </c>
      <c r="BN228" s="34">
        <f t="shared" si="48"/>
        <v>-2400</v>
      </c>
      <c r="BO228" s="34">
        <f t="shared" si="48"/>
        <v>-2800</v>
      </c>
      <c r="BP228" s="34">
        <f t="shared" si="48"/>
        <v>-3100</v>
      </c>
      <c r="BQ228" s="34">
        <f t="shared" si="48"/>
        <v>-3400</v>
      </c>
      <c r="BR228" s="34">
        <f t="shared" si="48"/>
        <v>-3700</v>
      </c>
      <c r="BS228" s="34">
        <f t="shared" si="48"/>
        <v>-4000</v>
      </c>
      <c r="BT228" s="34">
        <f t="shared" si="48"/>
        <v>-4400</v>
      </c>
      <c r="BU228" s="34">
        <f t="shared" si="48"/>
        <v>-4700</v>
      </c>
      <c r="BV228" s="34">
        <f t="shared" si="48"/>
        <v>-5000</v>
      </c>
      <c r="BW228" s="34">
        <f t="shared" si="48"/>
        <v>-5300</v>
      </c>
      <c r="BX228" s="34">
        <f t="shared" si="48"/>
        <v>-5600</v>
      </c>
      <c r="BY228" s="34">
        <f t="shared" si="48"/>
        <v>-6000</v>
      </c>
      <c r="BZ228" s="64">
        <f t="shared" si="46"/>
        <v>0.94805013171132591</v>
      </c>
    </row>
    <row r="229" spans="1:78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  <c r="BA229" s="34">
        <v>-11936</v>
      </c>
      <c r="BB229" s="34">
        <v>-12253</v>
      </c>
      <c r="BC229" s="34">
        <v>-12570</v>
      </c>
      <c r="BD229" s="34">
        <v>-12887</v>
      </c>
      <c r="BE229" s="34">
        <v>-13204</v>
      </c>
      <c r="BF229" s="34">
        <v>-13521</v>
      </c>
      <c r="BG229" s="34">
        <v>-13838</v>
      </c>
      <c r="BH229" s="34">
        <v>-14155</v>
      </c>
      <c r="BI229" s="34">
        <v>-14472</v>
      </c>
      <c r="BJ229" s="34">
        <v>-14789</v>
      </c>
      <c r="BK229" s="34">
        <v>-15106</v>
      </c>
      <c r="BL229" s="34">
        <v>-15423</v>
      </c>
      <c r="BM229" s="34">
        <f t="shared" si="45"/>
        <v>-164154</v>
      </c>
      <c r="BN229" s="34">
        <f t="shared" si="48"/>
        <v>-11300</v>
      </c>
      <c r="BO229" s="34">
        <f t="shared" si="48"/>
        <v>-11700</v>
      </c>
      <c r="BP229" s="34">
        <f t="shared" si="48"/>
        <v>-12100</v>
      </c>
      <c r="BQ229" s="34">
        <f t="shared" si="48"/>
        <v>-12600</v>
      </c>
      <c r="BR229" s="34">
        <f t="shared" si="48"/>
        <v>-13000</v>
      </c>
      <c r="BS229" s="34">
        <f t="shared" si="48"/>
        <v>-13500</v>
      </c>
      <c r="BT229" s="34">
        <f t="shared" si="48"/>
        <v>-13900</v>
      </c>
      <c r="BU229" s="34">
        <f t="shared" si="48"/>
        <v>-14300</v>
      </c>
      <c r="BV229" s="34">
        <f t="shared" si="48"/>
        <v>-14800</v>
      </c>
      <c r="BW229" s="34">
        <f t="shared" si="48"/>
        <v>-15200</v>
      </c>
      <c r="BX229" s="34">
        <f t="shared" si="48"/>
        <v>-15700</v>
      </c>
      <c r="BY229" s="34">
        <f t="shared" si="48"/>
        <v>-16100</v>
      </c>
      <c r="BZ229" s="64">
        <f t="shared" si="46"/>
        <v>0.9910380645585869</v>
      </c>
    </row>
    <row r="230" spans="1:78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  <c r="BA230" s="34">
        <v>-4733.5</v>
      </c>
      <c r="BB230" s="34">
        <v>-4833.8999999999996</v>
      </c>
      <c r="BC230" s="34">
        <v>-4934.3</v>
      </c>
      <c r="BD230" s="34">
        <v>-5034.7</v>
      </c>
      <c r="BE230" s="34">
        <v>-5135.1000000000004</v>
      </c>
      <c r="BF230" s="34">
        <v>-5235.5</v>
      </c>
      <c r="BG230" s="34">
        <v>-5335.9</v>
      </c>
      <c r="BH230" s="34">
        <v>-5436.3</v>
      </c>
      <c r="BI230" s="34">
        <v>-5536.7</v>
      </c>
      <c r="BJ230" s="34">
        <v>-5637.1</v>
      </c>
      <c r="BK230" s="34">
        <v>-5737.5</v>
      </c>
      <c r="BL230" s="34">
        <v>-5837.9</v>
      </c>
      <c r="BM230" s="34">
        <f t="shared" si="45"/>
        <v>-63428.4</v>
      </c>
      <c r="BN230" s="34">
        <f t="shared" si="48"/>
        <v>-4600</v>
      </c>
      <c r="BO230" s="34">
        <f t="shared" si="48"/>
        <v>-4700</v>
      </c>
      <c r="BP230" s="34">
        <f t="shared" si="48"/>
        <v>-4800</v>
      </c>
      <c r="BQ230" s="34">
        <f t="shared" si="48"/>
        <v>-5000</v>
      </c>
      <c r="BR230" s="34">
        <f t="shared" si="48"/>
        <v>-5100</v>
      </c>
      <c r="BS230" s="34">
        <f t="shared" si="48"/>
        <v>-5200</v>
      </c>
      <c r="BT230" s="34">
        <f t="shared" si="48"/>
        <v>-5400</v>
      </c>
      <c r="BU230" s="34">
        <f t="shared" si="48"/>
        <v>-5500</v>
      </c>
      <c r="BV230" s="34">
        <f t="shared" si="48"/>
        <v>-5600</v>
      </c>
      <c r="BW230" s="34">
        <f t="shared" si="48"/>
        <v>-5700</v>
      </c>
      <c r="BX230" s="34">
        <f t="shared" si="48"/>
        <v>-5900</v>
      </c>
      <c r="BY230" s="34">
        <f t="shared" si="48"/>
        <v>-6000</v>
      </c>
      <c r="BZ230" s="64">
        <f t="shared" si="46"/>
        <v>0.93580610921025364</v>
      </c>
    </row>
    <row r="231" spans="1:78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  <c r="BA231" s="34">
        <v>10963</v>
      </c>
      <c r="BB231" s="34">
        <v>11217</v>
      </c>
      <c r="BC231" s="34">
        <v>11471</v>
      </c>
      <c r="BD231" s="34">
        <v>11725</v>
      </c>
      <c r="BE231" s="34">
        <v>11979</v>
      </c>
      <c r="BF231" s="34">
        <v>12233</v>
      </c>
      <c r="BG231" s="34">
        <v>12487</v>
      </c>
      <c r="BH231" s="34">
        <v>12741</v>
      </c>
      <c r="BI231" s="34">
        <v>12995</v>
      </c>
      <c r="BJ231" s="34">
        <v>13249</v>
      </c>
      <c r="BK231" s="34">
        <v>13503</v>
      </c>
      <c r="BL231" s="34">
        <v>13757</v>
      </c>
      <c r="BM231" s="34">
        <f t="shared" si="45"/>
        <v>148320</v>
      </c>
      <c r="BN231" s="34">
        <f t="shared" si="48"/>
        <v>10500</v>
      </c>
      <c r="BO231" s="34">
        <f t="shared" si="48"/>
        <v>10800</v>
      </c>
      <c r="BP231" s="34">
        <f t="shared" si="48"/>
        <v>11200</v>
      </c>
      <c r="BQ231" s="34">
        <f t="shared" si="48"/>
        <v>11500</v>
      </c>
      <c r="BR231" s="34">
        <f t="shared" si="48"/>
        <v>11900</v>
      </c>
      <c r="BS231" s="34">
        <f t="shared" si="48"/>
        <v>12200</v>
      </c>
      <c r="BT231" s="34">
        <f t="shared" si="48"/>
        <v>12500</v>
      </c>
      <c r="BU231" s="34">
        <f t="shared" si="48"/>
        <v>12900</v>
      </c>
      <c r="BV231" s="34">
        <f t="shared" si="48"/>
        <v>13200</v>
      </c>
      <c r="BW231" s="34">
        <f t="shared" si="48"/>
        <v>13500</v>
      </c>
      <c r="BX231" s="34">
        <f t="shared" si="48"/>
        <v>13900</v>
      </c>
      <c r="BY231" s="34">
        <f t="shared" si="48"/>
        <v>14200</v>
      </c>
      <c r="BZ231" s="64">
        <f t="shared" si="46"/>
        <v>0.98644541171921896</v>
      </c>
    </row>
    <row r="232" spans="1:78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  <c r="BA232" s="34">
        <v>3460</v>
      </c>
      <c r="BB232" s="34">
        <v>3377</v>
      </c>
      <c r="BC232" s="34">
        <v>3294</v>
      </c>
      <c r="BD232" s="34">
        <v>3211</v>
      </c>
      <c r="BE232" s="34">
        <v>3128</v>
      </c>
      <c r="BF232" s="34">
        <v>3045</v>
      </c>
      <c r="BG232" s="34">
        <v>2962</v>
      </c>
      <c r="BH232" s="34">
        <v>2879</v>
      </c>
      <c r="BI232" s="34">
        <v>2796</v>
      </c>
      <c r="BJ232" s="34">
        <v>2713</v>
      </c>
      <c r="BK232" s="34">
        <v>2630</v>
      </c>
      <c r="BL232" s="34">
        <v>2547</v>
      </c>
      <c r="BM232" s="34">
        <f t="shared" si="45"/>
        <v>36042</v>
      </c>
      <c r="BN232" s="34">
        <f t="shared" si="48"/>
        <v>3300</v>
      </c>
      <c r="BO232" s="34">
        <f t="shared" si="48"/>
        <v>3300</v>
      </c>
      <c r="BP232" s="34">
        <f t="shared" si="48"/>
        <v>3200</v>
      </c>
      <c r="BQ232" s="34">
        <f t="shared" si="48"/>
        <v>3200</v>
      </c>
      <c r="BR232" s="34">
        <f t="shared" si="48"/>
        <v>3100</v>
      </c>
      <c r="BS232" s="34">
        <f t="shared" si="48"/>
        <v>3000</v>
      </c>
      <c r="BT232" s="34">
        <f t="shared" si="48"/>
        <v>3000</v>
      </c>
      <c r="BU232" s="34">
        <f t="shared" si="48"/>
        <v>2900</v>
      </c>
      <c r="BV232" s="34">
        <f t="shared" si="48"/>
        <v>2800</v>
      </c>
      <c r="BW232" s="34">
        <f t="shared" si="48"/>
        <v>2800</v>
      </c>
      <c r="BX232" s="34">
        <f t="shared" si="48"/>
        <v>2700</v>
      </c>
      <c r="BY232" s="34">
        <f t="shared" si="48"/>
        <v>2700</v>
      </c>
      <c r="BZ232" s="64">
        <f t="shared" si="46"/>
        <v>0.7544818590204867</v>
      </c>
    </row>
    <row r="233" spans="1:78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  <c r="BA233" s="34">
        <v>14177</v>
      </c>
      <c r="BB233" s="34">
        <v>14220.3</v>
      </c>
      <c r="BC233" s="34">
        <v>14263.6</v>
      </c>
      <c r="BD233" s="34">
        <v>14306.9</v>
      </c>
      <c r="BE233" s="34">
        <v>14350.2</v>
      </c>
      <c r="BF233" s="34">
        <v>14393.5</v>
      </c>
      <c r="BG233" s="34">
        <v>14436.8</v>
      </c>
      <c r="BH233" s="34">
        <v>14480.1</v>
      </c>
      <c r="BI233" s="34">
        <v>14523.4</v>
      </c>
      <c r="BJ233" s="34">
        <v>14566.7</v>
      </c>
      <c r="BK233" s="34">
        <v>14610</v>
      </c>
      <c r="BL233" s="34">
        <v>14653.3</v>
      </c>
      <c r="BM233" s="34">
        <f t="shared" si="45"/>
        <v>172981.8</v>
      </c>
      <c r="BN233" s="34">
        <f t="shared" si="48"/>
        <v>14200</v>
      </c>
      <c r="BO233" s="34">
        <f t="shared" si="48"/>
        <v>14200</v>
      </c>
      <c r="BP233" s="34">
        <f t="shared" si="48"/>
        <v>14300</v>
      </c>
      <c r="BQ233" s="34">
        <f t="shared" si="48"/>
        <v>14300</v>
      </c>
      <c r="BR233" s="34">
        <f t="shared" si="48"/>
        <v>14300</v>
      </c>
      <c r="BS233" s="34">
        <f t="shared" si="48"/>
        <v>14400</v>
      </c>
      <c r="BT233" s="34">
        <f t="shared" si="48"/>
        <v>14400</v>
      </c>
      <c r="BU233" s="34">
        <f t="shared" si="48"/>
        <v>14500</v>
      </c>
      <c r="BV233" s="34">
        <f t="shared" si="48"/>
        <v>14500</v>
      </c>
      <c r="BW233" s="34">
        <f t="shared" si="48"/>
        <v>14600</v>
      </c>
      <c r="BX233" s="34">
        <f t="shared" si="48"/>
        <v>14600</v>
      </c>
      <c r="BY233" s="34">
        <f t="shared" si="48"/>
        <v>14700</v>
      </c>
      <c r="BZ233" s="64">
        <f t="shared" si="46"/>
        <v>0.72247912659939206</v>
      </c>
    </row>
    <row r="234" spans="1:78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  <c r="BA234" s="34">
        <v>11989</v>
      </c>
      <c r="BB234" s="34">
        <v>12073</v>
      </c>
      <c r="BC234" s="34">
        <v>12157</v>
      </c>
      <c r="BD234" s="34">
        <v>12241</v>
      </c>
      <c r="BE234" s="34">
        <v>12325</v>
      </c>
      <c r="BF234" s="34">
        <v>12409</v>
      </c>
      <c r="BG234" s="34">
        <v>12493</v>
      </c>
      <c r="BH234" s="34">
        <v>12577</v>
      </c>
      <c r="BI234" s="34">
        <v>12661</v>
      </c>
      <c r="BJ234" s="34">
        <v>12745</v>
      </c>
      <c r="BK234" s="34">
        <v>12829</v>
      </c>
      <c r="BL234" s="34">
        <v>12913</v>
      </c>
      <c r="BM234" s="34">
        <f t="shared" si="45"/>
        <v>149412</v>
      </c>
      <c r="BN234" s="34">
        <f t="shared" si="48"/>
        <v>11900</v>
      </c>
      <c r="BO234" s="34">
        <f t="shared" si="48"/>
        <v>12000</v>
      </c>
      <c r="BP234" s="34">
        <f t="shared" si="48"/>
        <v>12100</v>
      </c>
      <c r="BQ234" s="34">
        <f t="shared" si="48"/>
        <v>12200</v>
      </c>
      <c r="BR234" s="34">
        <f t="shared" si="48"/>
        <v>12300</v>
      </c>
      <c r="BS234" s="34">
        <f t="shared" si="48"/>
        <v>12400</v>
      </c>
      <c r="BT234" s="34">
        <f t="shared" si="48"/>
        <v>12500</v>
      </c>
      <c r="BU234" s="34">
        <f t="shared" si="48"/>
        <v>12600</v>
      </c>
      <c r="BV234" s="34">
        <f t="shared" si="48"/>
        <v>12700</v>
      </c>
      <c r="BW234" s="34">
        <f t="shared" si="48"/>
        <v>12800</v>
      </c>
      <c r="BX234" s="34">
        <f t="shared" si="48"/>
        <v>12900</v>
      </c>
      <c r="BY234" s="34">
        <f t="shared" si="48"/>
        <v>13000</v>
      </c>
      <c r="BZ234" s="64">
        <f t="shared" si="46"/>
        <v>0.78104548371007121</v>
      </c>
    </row>
    <row r="235" spans="1:78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  <c r="BA235" s="34">
        <v>13514.5</v>
      </c>
      <c r="BB235" s="34">
        <v>13566.9</v>
      </c>
      <c r="BC235" s="34">
        <v>13619.3</v>
      </c>
      <c r="BD235" s="34">
        <v>13671.7</v>
      </c>
      <c r="BE235" s="34">
        <v>13724.1</v>
      </c>
      <c r="BF235" s="34">
        <v>13776.5</v>
      </c>
      <c r="BG235" s="34">
        <v>13828.9</v>
      </c>
      <c r="BH235" s="34">
        <v>13881.3</v>
      </c>
      <c r="BI235" s="34">
        <v>13933.7</v>
      </c>
      <c r="BJ235" s="34">
        <v>13986.1</v>
      </c>
      <c r="BK235" s="34">
        <v>14038.5</v>
      </c>
      <c r="BL235" s="34">
        <v>14090.9</v>
      </c>
      <c r="BM235" s="34">
        <f t="shared" si="45"/>
        <v>165632.4</v>
      </c>
      <c r="BN235" s="34">
        <f t="shared" si="48"/>
        <v>13500</v>
      </c>
      <c r="BO235" s="34">
        <f t="shared" si="48"/>
        <v>13600</v>
      </c>
      <c r="BP235" s="34">
        <f t="shared" si="48"/>
        <v>13600</v>
      </c>
      <c r="BQ235" s="34">
        <f t="shared" si="48"/>
        <v>13700</v>
      </c>
      <c r="BR235" s="34">
        <f t="shared" si="48"/>
        <v>13700</v>
      </c>
      <c r="BS235" s="34">
        <f t="shared" si="48"/>
        <v>13800</v>
      </c>
      <c r="BT235" s="34">
        <f t="shared" si="48"/>
        <v>13800</v>
      </c>
      <c r="BU235" s="34">
        <f t="shared" si="48"/>
        <v>13900</v>
      </c>
      <c r="BV235" s="34">
        <f t="shared" si="48"/>
        <v>13900</v>
      </c>
      <c r="BW235" s="34">
        <f t="shared" si="48"/>
        <v>14000</v>
      </c>
      <c r="BX235" s="34">
        <f t="shared" si="48"/>
        <v>14000</v>
      </c>
      <c r="BY235" s="34">
        <f t="shared" si="48"/>
        <v>14100</v>
      </c>
      <c r="BZ235" s="64">
        <f t="shared" si="46"/>
        <v>0.75107963009883882</v>
      </c>
    </row>
    <row r="236" spans="1:78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  <c r="BA236" s="34">
        <v>8759</v>
      </c>
      <c r="BB236" s="34">
        <v>8712</v>
      </c>
      <c r="BC236" s="34">
        <v>8665</v>
      </c>
      <c r="BD236" s="34">
        <v>8618</v>
      </c>
      <c r="BE236" s="34">
        <v>8571</v>
      </c>
      <c r="BF236" s="34">
        <v>8524</v>
      </c>
      <c r="BG236" s="34">
        <v>8477</v>
      </c>
      <c r="BH236" s="34">
        <v>8430</v>
      </c>
      <c r="BI236" s="34">
        <v>8383</v>
      </c>
      <c r="BJ236" s="34">
        <v>8336</v>
      </c>
      <c r="BK236" s="34">
        <v>8289</v>
      </c>
      <c r="BL236" s="34">
        <v>8242</v>
      </c>
      <c r="BM236" s="34">
        <f t="shared" si="45"/>
        <v>102006</v>
      </c>
      <c r="BN236" s="34">
        <f t="shared" si="48"/>
        <v>8700</v>
      </c>
      <c r="BO236" s="34">
        <f t="shared" si="48"/>
        <v>8700</v>
      </c>
      <c r="BP236" s="34">
        <f t="shared" si="48"/>
        <v>8700</v>
      </c>
      <c r="BQ236" s="34">
        <f t="shared" si="48"/>
        <v>8600</v>
      </c>
      <c r="BR236" s="34">
        <f t="shared" si="48"/>
        <v>8600</v>
      </c>
      <c r="BS236" s="34">
        <f t="shared" si="48"/>
        <v>8500</v>
      </c>
      <c r="BT236" s="34">
        <f t="shared" si="48"/>
        <v>8500</v>
      </c>
      <c r="BU236" s="34">
        <f t="shared" si="48"/>
        <v>8400</v>
      </c>
      <c r="BV236" s="34">
        <f t="shared" si="48"/>
        <v>8400</v>
      </c>
      <c r="BW236" s="34">
        <f t="shared" si="48"/>
        <v>8300</v>
      </c>
      <c r="BX236" s="34">
        <f t="shared" si="48"/>
        <v>8300</v>
      </c>
      <c r="BY236" s="34">
        <f t="shared" si="48"/>
        <v>8300</v>
      </c>
      <c r="BZ236" s="64">
        <f t="shared" si="46"/>
        <v>0.76745798564666534</v>
      </c>
    </row>
    <row r="237" spans="1:78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  <c r="BA237" s="34">
        <v>11050.5</v>
      </c>
      <c r="BB237" s="34">
        <v>11119.9</v>
      </c>
      <c r="BC237" s="34">
        <v>11189.3</v>
      </c>
      <c r="BD237" s="34">
        <v>11258.7</v>
      </c>
      <c r="BE237" s="34">
        <v>11328.1</v>
      </c>
      <c r="BF237" s="34">
        <v>11397.5</v>
      </c>
      <c r="BG237" s="34">
        <v>11466.9</v>
      </c>
      <c r="BH237" s="34">
        <v>11536.3</v>
      </c>
      <c r="BI237" s="34">
        <v>11605.7</v>
      </c>
      <c r="BJ237" s="34">
        <v>11675.1</v>
      </c>
      <c r="BK237" s="34">
        <v>11744.5</v>
      </c>
      <c r="BL237" s="34">
        <v>11813.9</v>
      </c>
      <c r="BM237" s="34">
        <f t="shared" si="45"/>
        <v>137186.4</v>
      </c>
      <c r="BN237" s="34">
        <f t="shared" si="48"/>
        <v>11000</v>
      </c>
      <c r="BO237" s="34">
        <f t="shared" si="48"/>
        <v>11100</v>
      </c>
      <c r="BP237" s="34">
        <f t="shared" si="48"/>
        <v>11200</v>
      </c>
      <c r="BQ237" s="34">
        <f t="shared" si="48"/>
        <v>11200</v>
      </c>
      <c r="BR237" s="34">
        <f t="shared" si="48"/>
        <v>11300</v>
      </c>
      <c r="BS237" s="34">
        <f t="shared" si="48"/>
        <v>11400</v>
      </c>
      <c r="BT237" s="34">
        <f t="shared" si="48"/>
        <v>11500</v>
      </c>
      <c r="BU237" s="34">
        <f t="shared" si="48"/>
        <v>11500</v>
      </c>
      <c r="BV237" s="34">
        <f t="shared" si="48"/>
        <v>11600</v>
      </c>
      <c r="BW237" s="34">
        <f t="shared" si="48"/>
        <v>11700</v>
      </c>
      <c r="BX237" s="34">
        <f t="shared" si="48"/>
        <v>11800</v>
      </c>
      <c r="BY237" s="34">
        <f t="shared" si="48"/>
        <v>11800</v>
      </c>
      <c r="BZ237" s="64">
        <f t="shared" si="46"/>
        <v>0.81427145259738265</v>
      </c>
    </row>
    <row r="238" spans="1:78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  <c r="BA238" s="34">
        <v>3426</v>
      </c>
      <c r="BB238" s="34">
        <v>3460</v>
      </c>
      <c r="BC238" s="34">
        <v>3494</v>
      </c>
      <c r="BD238" s="34">
        <v>3528</v>
      </c>
      <c r="BE238" s="34">
        <v>3562</v>
      </c>
      <c r="BF238" s="34">
        <v>3596</v>
      </c>
      <c r="BG238" s="34">
        <v>3630</v>
      </c>
      <c r="BH238" s="34">
        <v>3664</v>
      </c>
      <c r="BI238" s="34">
        <v>3698</v>
      </c>
      <c r="BJ238" s="34">
        <v>3732</v>
      </c>
      <c r="BK238" s="34">
        <v>3766</v>
      </c>
      <c r="BL238" s="34">
        <v>3800</v>
      </c>
      <c r="BM238" s="34">
        <f t="shared" si="45"/>
        <v>43356</v>
      </c>
      <c r="BN238" s="34">
        <f t="shared" si="48"/>
        <v>3400</v>
      </c>
      <c r="BO238" s="34">
        <f t="shared" si="48"/>
        <v>3400</v>
      </c>
      <c r="BP238" s="34">
        <f t="shared" si="48"/>
        <v>3500</v>
      </c>
      <c r="BQ238" s="34">
        <f t="shared" si="48"/>
        <v>3500</v>
      </c>
      <c r="BR238" s="34">
        <f t="shared" si="48"/>
        <v>3600</v>
      </c>
      <c r="BS238" s="34">
        <f t="shared" si="48"/>
        <v>3600</v>
      </c>
      <c r="BT238" s="34">
        <f t="shared" si="48"/>
        <v>3600</v>
      </c>
      <c r="BU238" s="34">
        <f t="shared" si="48"/>
        <v>3700</v>
      </c>
      <c r="BV238" s="34">
        <f t="shared" si="48"/>
        <v>3700</v>
      </c>
      <c r="BW238" s="34">
        <f t="shared" si="48"/>
        <v>3700</v>
      </c>
      <c r="BX238" s="34">
        <f t="shared" si="48"/>
        <v>3800</v>
      </c>
      <c r="BY238" s="34">
        <f t="shared" si="48"/>
        <v>3800</v>
      </c>
      <c r="BZ238" s="64">
        <f t="shared" si="46"/>
        <v>0.55712031723136723</v>
      </c>
    </row>
    <row r="239" spans="1:78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  <c r="BA239" s="34">
        <v>12544</v>
      </c>
      <c r="BB239" s="34">
        <v>12521.7</v>
      </c>
      <c r="BC239" s="34">
        <v>12499.4</v>
      </c>
      <c r="BD239" s="34">
        <v>12477.1</v>
      </c>
      <c r="BE239" s="34">
        <v>12454.8</v>
      </c>
      <c r="BF239" s="34">
        <v>12432.5</v>
      </c>
      <c r="BG239" s="34">
        <v>12410.2</v>
      </c>
      <c r="BH239" s="34">
        <v>12387.9</v>
      </c>
      <c r="BI239" s="34">
        <v>12365.6</v>
      </c>
      <c r="BJ239" s="34">
        <v>12343.3</v>
      </c>
      <c r="BK239" s="34">
        <v>12321</v>
      </c>
      <c r="BL239" s="34">
        <v>12298.7</v>
      </c>
      <c r="BM239" s="34">
        <f t="shared" si="45"/>
        <v>149056.20000000001</v>
      </c>
      <c r="BN239" s="34">
        <f t="shared" si="48"/>
        <v>12500</v>
      </c>
      <c r="BO239" s="34">
        <f t="shared" si="48"/>
        <v>12500</v>
      </c>
      <c r="BP239" s="34">
        <f t="shared" si="48"/>
        <v>12500</v>
      </c>
      <c r="BQ239" s="34">
        <f t="shared" si="48"/>
        <v>12500</v>
      </c>
      <c r="BR239" s="34">
        <f t="shared" si="48"/>
        <v>12500</v>
      </c>
      <c r="BS239" s="34">
        <f t="shared" si="48"/>
        <v>12400</v>
      </c>
      <c r="BT239" s="34">
        <f t="shared" si="48"/>
        <v>12400</v>
      </c>
      <c r="BU239" s="34">
        <f t="shared" si="48"/>
        <v>12400</v>
      </c>
      <c r="BV239" s="34">
        <f t="shared" si="48"/>
        <v>12400</v>
      </c>
      <c r="BW239" s="34">
        <f t="shared" si="48"/>
        <v>12300</v>
      </c>
      <c r="BX239" s="34">
        <f t="shared" si="48"/>
        <v>12300</v>
      </c>
      <c r="BY239" s="34">
        <f t="shared" si="48"/>
        <v>12300</v>
      </c>
      <c r="BZ239" s="64">
        <f t="shared" si="46"/>
        <v>0.25753452205357252</v>
      </c>
    </row>
    <row r="240" spans="1:78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  <c r="BA240" s="34">
        <v>5838</v>
      </c>
      <c r="BB240" s="34">
        <v>5848</v>
      </c>
      <c r="BC240" s="34">
        <v>5858</v>
      </c>
      <c r="BD240" s="34">
        <v>5868</v>
      </c>
      <c r="BE240" s="34">
        <v>5878</v>
      </c>
      <c r="BF240" s="34">
        <v>5888</v>
      </c>
      <c r="BG240" s="34">
        <v>5898</v>
      </c>
      <c r="BH240" s="34">
        <v>5908</v>
      </c>
      <c r="BI240" s="34">
        <v>5918</v>
      </c>
      <c r="BJ240" s="34">
        <v>5928</v>
      </c>
      <c r="BK240" s="34">
        <v>5938</v>
      </c>
      <c r="BL240" s="34">
        <v>5948</v>
      </c>
      <c r="BM240" s="34">
        <f t="shared" si="45"/>
        <v>70716</v>
      </c>
      <c r="BN240" s="34">
        <f t="shared" si="48"/>
        <v>5800</v>
      </c>
      <c r="BO240" s="34">
        <f t="shared" si="48"/>
        <v>5800</v>
      </c>
      <c r="BP240" s="34">
        <f t="shared" si="48"/>
        <v>5900</v>
      </c>
      <c r="BQ240" s="34">
        <f t="shared" si="48"/>
        <v>5900</v>
      </c>
      <c r="BR240" s="34">
        <f t="shared" si="48"/>
        <v>5900</v>
      </c>
      <c r="BS240" s="34">
        <f t="shared" si="48"/>
        <v>5900</v>
      </c>
      <c r="BT240" s="34">
        <f t="shared" si="48"/>
        <v>5900</v>
      </c>
      <c r="BU240" s="34">
        <f t="shared" si="48"/>
        <v>5900</v>
      </c>
      <c r="BV240" s="34">
        <f t="shared" si="48"/>
        <v>5900</v>
      </c>
      <c r="BW240" s="34">
        <f t="shared" si="48"/>
        <v>5900</v>
      </c>
      <c r="BX240" s="34">
        <f t="shared" si="48"/>
        <v>5900</v>
      </c>
      <c r="BY240" s="34">
        <f t="shared" si="48"/>
        <v>5900</v>
      </c>
      <c r="BZ240" s="64">
        <f t="shared" si="46"/>
        <v>0.15617218844305206</v>
      </c>
    </row>
    <row r="241" spans="1:78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  <c r="BA241" s="34">
        <v>-1816.5</v>
      </c>
      <c r="BB241" s="34">
        <v>-1987.1</v>
      </c>
      <c r="BC241" s="34">
        <v>-2157.6999999999998</v>
      </c>
      <c r="BD241" s="34">
        <v>-2328.3000000000002</v>
      </c>
      <c r="BE241" s="34">
        <v>-2498.9</v>
      </c>
      <c r="BF241" s="34">
        <v>-2669.5</v>
      </c>
      <c r="BG241" s="34">
        <v>-2840.1</v>
      </c>
      <c r="BH241" s="34">
        <v>-3010.7</v>
      </c>
      <c r="BI241" s="34">
        <v>-3181.3</v>
      </c>
      <c r="BJ241" s="34">
        <v>-3351.9</v>
      </c>
      <c r="BK241" s="34">
        <v>-3522.5</v>
      </c>
      <c r="BL241" s="34">
        <v>-3693.1</v>
      </c>
      <c r="BM241" s="34">
        <f t="shared" si="45"/>
        <v>-33057.599999999999</v>
      </c>
      <c r="BN241" s="34">
        <f t="shared" si="48"/>
        <v>900</v>
      </c>
      <c r="BO241" s="34">
        <f t="shared" si="48"/>
        <v>200</v>
      </c>
      <c r="BP241" s="34">
        <f t="shared" si="48"/>
        <v>-400</v>
      </c>
      <c r="BQ241" s="34">
        <f t="shared" si="48"/>
        <v>-1100</v>
      </c>
      <c r="BR241" s="34">
        <f t="shared" si="48"/>
        <v>-1800</v>
      </c>
      <c r="BS241" s="34">
        <f t="shared" si="48"/>
        <v>-2400</v>
      </c>
      <c r="BT241" s="34">
        <f t="shared" si="48"/>
        <v>-3100</v>
      </c>
      <c r="BU241" s="34">
        <f t="shared" si="48"/>
        <v>-3800</v>
      </c>
      <c r="BV241" s="34">
        <f t="shared" si="48"/>
        <v>-4400</v>
      </c>
      <c r="BW241" s="34">
        <f t="shared" si="48"/>
        <v>-5100</v>
      </c>
      <c r="BX241" s="34">
        <f t="shared" si="48"/>
        <v>-5800</v>
      </c>
      <c r="BY241" s="34">
        <f t="shared" si="48"/>
        <v>-6400</v>
      </c>
      <c r="BZ241" s="64">
        <f t="shared" si="46"/>
        <v>0.96529578682413786</v>
      </c>
    </row>
    <row r="242" spans="1:78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  <c r="BA242" s="34">
        <v>-1569</v>
      </c>
      <c r="BB242" s="34">
        <v>-1609</v>
      </c>
      <c r="BC242" s="34">
        <v>-1649</v>
      </c>
      <c r="BD242" s="34">
        <v>-1689</v>
      </c>
      <c r="BE242" s="34">
        <v>-1729</v>
      </c>
      <c r="BF242" s="34">
        <v>-1769</v>
      </c>
      <c r="BG242" s="34">
        <v>-1809</v>
      </c>
      <c r="BH242" s="34">
        <v>-1849</v>
      </c>
      <c r="BI242" s="34">
        <v>-1889</v>
      </c>
      <c r="BJ242" s="34">
        <v>-1929</v>
      </c>
      <c r="BK242" s="34">
        <v>-1969</v>
      </c>
      <c r="BL242" s="34">
        <v>-2009</v>
      </c>
      <c r="BM242" s="34">
        <f t="shared" si="45"/>
        <v>-21468</v>
      </c>
      <c r="BN242" s="34">
        <f t="shared" si="48"/>
        <v>-1500</v>
      </c>
      <c r="BO242" s="34">
        <f t="shared" si="48"/>
        <v>-1500</v>
      </c>
      <c r="BP242" s="34">
        <f t="shared" si="48"/>
        <v>-1600</v>
      </c>
      <c r="BQ242" s="34">
        <f t="shared" si="48"/>
        <v>-1700</v>
      </c>
      <c r="BR242" s="34">
        <f t="shared" si="48"/>
        <v>-1700</v>
      </c>
      <c r="BS242" s="34">
        <f t="shared" si="48"/>
        <v>-1800</v>
      </c>
      <c r="BT242" s="34">
        <f t="shared" si="48"/>
        <v>-1800</v>
      </c>
      <c r="BU242" s="34">
        <f t="shared" si="48"/>
        <v>-1900</v>
      </c>
      <c r="BV242" s="34">
        <f t="shared" si="48"/>
        <v>-1900</v>
      </c>
      <c r="BW242" s="34">
        <f t="shared" si="48"/>
        <v>-2000</v>
      </c>
      <c r="BX242" s="34">
        <f t="shared" si="48"/>
        <v>-2000</v>
      </c>
      <c r="BY242" s="34">
        <f t="shared" si="48"/>
        <v>-2100</v>
      </c>
      <c r="BZ242" s="64">
        <f t="shared" si="46"/>
        <v>0.47368136428304158</v>
      </c>
    </row>
    <row r="243" spans="1:78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  <c r="BA243" s="34">
        <v>-9338</v>
      </c>
      <c r="BB243" s="34">
        <v>-9597.2999999999993</v>
      </c>
      <c r="BC243" s="34">
        <v>-9856.6</v>
      </c>
      <c r="BD243" s="34">
        <v>-10115.9</v>
      </c>
      <c r="BE243" s="34">
        <v>-10375.200000000001</v>
      </c>
      <c r="BF243" s="34">
        <v>-10634.5</v>
      </c>
      <c r="BG243" s="34">
        <v>-10893.8</v>
      </c>
      <c r="BH243" s="34">
        <v>-11153.1</v>
      </c>
      <c r="BI243" s="34">
        <v>-11412.4</v>
      </c>
      <c r="BJ243" s="34">
        <v>-11671.7</v>
      </c>
      <c r="BK243" s="34">
        <v>-11931</v>
      </c>
      <c r="BL243" s="34">
        <v>-12190.3</v>
      </c>
      <c r="BM243" s="34">
        <f t="shared" si="45"/>
        <v>-129169.8</v>
      </c>
      <c r="BN243" s="34">
        <f t="shared" si="48"/>
        <v>-8800</v>
      </c>
      <c r="BO243" s="34">
        <f t="shared" si="48"/>
        <v>-9100</v>
      </c>
      <c r="BP243" s="34">
        <f t="shared" si="48"/>
        <v>-9500</v>
      </c>
      <c r="BQ243" s="34">
        <f t="shared" si="48"/>
        <v>-9900</v>
      </c>
      <c r="BR243" s="34">
        <f t="shared" si="48"/>
        <v>-10200</v>
      </c>
      <c r="BS243" s="34">
        <f t="shared" si="48"/>
        <v>-10600</v>
      </c>
      <c r="BT243" s="34">
        <f t="shared" si="48"/>
        <v>-10900</v>
      </c>
      <c r="BU243" s="34">
        <f t="shared" si="48"/>
        <v>-11300</v>
      </c>
      <c r="BV243" s="34">
        <f t="shared" si="48"/>
        <v>-11700</v>
      </c>
      <c r="BW243" s="34">
        <f t="shared" si="48"/>
        <v>-12000</v>
      </c>
      <c r="BX243" s="34">
        <f t="shared" si="48"/>
        <v>-12400</v>
      </c>
      <c r="BY243" s="34">
        <f t="shared" si="48"/>
        <v>-12800</v>
      </c>
      <c r="BZ243" s="64">
        <f t="shared" si="46"/>
        <v>0.96882378640184141</v>
      </c>
    </row>
    <row r="244" spans="1:78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  <c r="BA244" s="34">
        <v>520</v>
      </c>
      <c r="BB244" s="34">
        <v>389.7</v>
      </c>
      <c r="BC244" s="34">
        <v>259.39999999999998</v>
      </c>
      <c r="BD244" s="34">
        <v>129.1</v>
      </c>
      <c r="BE244" s="34">
        <v>-1.2000000000000499</v>
      </c>
      <c r="BF244" s="34">
        <v>-131.5</v>
      </c>
      <c r="BG244" s="34">
        <v>-261.8</v>
      </c>
      <c r="BH244" s="34">
        <v>-392.1</v>
      </c>
      <c r="BI244" s="34">
        <v>-522.4</v>
      </c>
      <c r="BJ244" s="34">
        <v>-652.70000000000005</v>
      </c>
      <c r="BK244" s="34">
        <v>-783</v>
      </c>
      <c r="BL244" s="34">
        <v>-913.3</v>
      </c>
      <c r="BM244" s="34">
        <f t="shared" si="45"/>
        <v>-2359.8000000000002</v>
      </c>
      <c r="BN244" s="34">
        <f t="shared" si="48"/>
        <v>-300</v>
      </c>
      <c r="BO244" s="34">
        <f t="shared" si="48"/>
        <v>-300</v>
      </c>
      <c r="BP244" s="34">
        <f t="shared" si="48"/>
        <v>-300</v>
      </c>
      <c r="BQ244" s="34">
        <f t="shared" si="48"/>
        <v>-200</v>
      </c>
      <c r="BR244" s="34">
        <f t="shared" si="48"/>
        <v>-200</v>
      </c>
      <c r="BS244" s="34">
        <f t="shared" si="48"/>
        <v>-200</v>
      </c>
      <c r="BT244" s="34">
        <f t="shared" si="48"/>
        <v>-200</v>
      </c>
      <c r="BU244" s="34">
        <f t="shared" si="48"/>
        <v>-200</v>
      </c>
      <c r="BV244" s="34">
        <f t="shared" si="48"/>
        <v>-100</v>
      </c>
      <c r="BW244" s="34">
        <f t="shared" ref="BW244:BY280" si="49">ROUND($BM244/SUM($AO244:$AZ244)*AX244,-2)</f>
        <v>-100</v>
      </c>
      <c r="BX244" s="34">
        <f t="shared" si="49"/>
        <v>-100</v>
      </c>
      <c r="BY244" s="34">
        <f t="shared" si="49"/>
        <v>-100</v>
      </c>
      <c r="BZ244" s="64">
        <f t="shared" si="46"/>
        <v>0.94961488175446818</v>
      </c>
    </row>
    <row r="245" spans="1:78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  <c r="BA245" s="34">
        <v>5694.5</v>
      </c>
      <c r="BB245" s="34">
        <v>5641.1</v>
      </c>
      <c r="BC245" s="34">
        <v>5587.7</v>
      </c>
      <c r="BD245" s="34">
        <v>5534.3</v>
      </c>
      <c r="BE245" s="34">
        <v>5480.9</v>
      </c>
      <c r="BF245" s="34">
        <v>5427.5</v>
      </c>
      <c r="BG245" s="34">
        <v>5374.1</v>
      </c>
      <c r="BH245" s="34">
        <v>5320.7</v>
      </c>
      <c r="BI245" s="34">
        <v>5267.3</v>
      </c>
      <c r="BJ245" s="34">
        <v>5213.8999999999996</v>
      </c>
      <c r="BK245" s="34">
        <v>5160.5</v>
      </c>
      <c r="BL245" s="34">
        <v>5107.1000000000004</v>
      </c>
      <c r="BM245" s="34">
        <f t="shared" si="45"/>
        <v>64809.599999999999</v>
      </c>
      <c r="BN245" s="34">
        <f t="shared" ref="BN245:BV273" si="50">ROUND($BM245/SUM($AO245:$AZ245)*AO245,-2)</f>
        <v>5700</v>
      </c>
      <c r="BO245" s="34">
        <f t="shared" si="50"/>
        <v>5600</v>
      </c>
      <c r="BP245" s="34">
        <f t="shared" si="50"/>
        <v>5600</v>
      </c>
      <c r="BQ245" s="34">
        <f t="shared" si="50"/>
        <v>5500</v>
      </c>
      <c r="BR245" s="34">
        <f t="shared" si="50"/>
        <v>5500</v>
      </c>
      <c r="BS245" s="34">
        <f t="shared" si="50"/>
        <v>5400</v>
      </c>
      <c r="BT245" s="34">
        <f t="shared" si="50"/>
        <v>5400</v>
      </c>
      <c r="BU245" s="34">
        <f t="shared" si="50"/>
        <v>5300</v>
      </c>
      <c r="BV245" s="34">
        <f t="shared" si="50"/>
        <v>5300</v>
      </c>
      <c r="BW245" s="34">
        <f t="shared" si="49"/>
        <v>5200</v>
      </c>
      <c r="BX245" s="34">
        <f t="shared" si="49"/>
        <v>5200</v>
      </c>
      <c r="BY245" s="34">
        <f t="shared" si="49"/>
        <v>5100</v>
      </c>
      <c r="BZ245" s="64">
        <f t="shared" si="46"/>
        <v>0.75712513801071901</v>
      </c>
    </row>
    <row r="246" spans="1:78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  <c r="BA246" s="34">
        <v>7238</v>
      </c>
      <c r="BB246" s="34">
        <v>7309</v>
      </c>
      <c r="BC246" s="34">
        <v>7380</v>
      </c>
      <c r="BD246" s="34">
        <v>7451</v>
      </c>
      <c r="BE246" s="34">
        <v>7522</v>
      </c>
      <c r="BF246" s="34">
        <v>7593</v>
      </c>
      <c r="BG246" s="34">
        <v>7664</v>
      </c>
      <c r="BH246" s="34">
        <v>7735</v>
      </c>
      <c r="BI246" s="34">
        <v>7806</v>
      </c>
      <c r="BJ246" s="34">
        <v>7877</v>
      </c>
      <c r="BK246" s="34">
        <v>7948</v>
      </c>
      <c r="BL246" s="34">
        <v>8019</v>
      </c>
      <c r="BM246" s="34">
        <f t="shared" si="45"/>
        <v>91542</v>
      </c>
      <c r="BN246" s="34">
        <f t="shared" si="50"/>
        <v>7200</v>
      </c>
      <c r="BO246" s="34">
        <f t="shared" si="50"/>
        <v>7300</v>
      </c>
      <c r="BP246" s="34">
        <f t="shared" si="50"/>
        <v>7300</v>
      </c>
      <c r="BQ246" s="34">
        <f t="shared" si="50"/>
        <v>7400</v>
      </c>
      <c r="BR246" s="34">
        <f t="shared" si="50"/>
        <v>7500</v>
      </c>
      <c r="BS246" s="34">
        <f t="shared" si="50"/>
        <v>7600</v>
      </c>
      <c r="BT246" s="34">
        <f t="shared" si="50"/>
        <v>7700</v>
      </c>
      <c r="BU246" s="34">
        <f t="shared" si="50"/>
        <v>7700</v>
      </c>
      <c r="BV246" s="34">
        <f t="shared" si="50"/>
        <v>7800</v>
      </c>
      <c r="BW246" s="34">
        <f t="shared" si="49"/>
        <v>7900</v>
      </c>
      <c r="BX246" s="34">
        <f t="shared" si="49"/>
        <v>8000</v>
      </c>
      <c r="BY246" s="34">
        <f t="shared" si="49"/>
        <v>8100</v>
      </c>
      <c r="BZ246" s="64">
        <f t="shared" si="46"/>
        <v>0.82429310013684431</v>
      </c>
    </row>
    <row r="247" spans="1:78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  <c r="BA247" s="34">
        <v>5399.5</v>
      </c>
      <c r="BB247" s="34">
        <v>5464.2</v>
      </c>
      <c r="BC247" s="34">
        <v>5528.9</v>
      </c>
      <c r="BD247" s="34">
        <v>5593.6</v>
      </c>
      <c r="BE247" s="34">
        <v>5658.3</v>
      </c>
      <c r="BF247" s="34">
        <v>5723</v>
      </c>
      <c r="BG247" s="34">
        <v>5787.7</v>
      </c>
      <c r="BH247" s="34">
        <v>5852.4</v>
      </c>
      <c r="BI247" s="34">
        <v>5917.1</v>
      </c>
      <c r="BJ247" s="34">
        <v>5981.8</v>
      </c>
      <c r="BK247" s="34">
        <v>6046.5</v>
      </c>
      <c r="BL247" s="34">
        <v>6111.2</v>
      </c>
      <c r="BM247" s="34">
        <f t="shared" si="45"/>
        <v>69064.2</v>
      </c>
      <c r="BN247" s="34">
        <f t="shared" si="50"/>
        <v>5300</v>
      </c>
      <c r="BO247" s="34">
        <f t="shared" si="50"/>
        <v>5400</v>
      </c>
      <c r="BP247" s="34">
        <f t="shared" si="50"/>
        <v>5500</v>
      </c>
      <c r="BQ247" s="34">
        <f t="shared" si="50"/>
        <v>5600</v>
      </c>
      <c r="BR247" s="34">
        <f t="shared" si="50"/>
        <v>5600</v>
      </c>
      <c r="BS247" s="34">
        <f t="shared" si="50"/>
        <v>5700</v>
      </c>
      <c r="BT247" s="34">
        <f t="shared" si="50"/>
        <v>5800</v>
      </c>
      <c r="BU247" s="34">
        <f t="shared" si="50"/>
        <v>5900</v>
      </c>
      <c r="BV247" s="34">
        <f t="shared" si="50"/>
        <v>5900</v>
      </c>
      <c r="BW247" s="34">
        <f t="shared" si="49"/>
        <v>6000</v>
      </c>
      <c r="BX247" s="34">
        <f t="shared" si="49"/>
        <v>6100</v>
      </c>
      <c r="BY247" s="34">
        <f t="shared" si="49"/>
        <v>6200</v>
      </c>
      <c r="BZ247" s="64">
        <f t="shared" si="46"/>
        <v>0.60960425755042125</v>
      </c>
    </row>
    <row r="248" spans="1:78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  <c r="BA248" s="34">
        <v>18683</v>
      </c>
      <c r="BB248" s="34">
        <v>18896</v>
      </c>
      <c r="BC248" s="34">
        <v>19109</v>
      </c>
      <c r="BD248" s="34">
        <v>19322</v>
      </c>
      <c r="BE248" s="34">
        <v>19535</v>
      </c>
      <c r="BF248" s="34">
        <v>19748</v>
      </c>
      <c r="BG248" s="34">
        <v>19961</v>
      </c>
      <c r="BH248" s="34">
        <v>20174</v>
      </c>
      <c r="BI248" s="34">
        <v>20387</v>
      </c>
      <c r="BJ248" s="34">
        <v>20600</v>
      </c>
      <c r="BK248" s="34">
        <v>20813</v>
      </c>
      <c r="BL248" s="34">
        <v>21026</v>
      </c>
      <c r="BM248" s="34">
        <f t="shared" si="45"/>
        <v>238254</v>
      </c>
      <c r="BN248" s="34">
        <f t="shared" si="50"/>
        <v>18500</v>
      </c>
      <c r="BO248" s="34">
        <f t="shared" si="50"/>
        <v>18800</v>
      </c>
      <c r="BP248" s="34">
        <f t="shared" si="50"/>
        <v>19000</v>
      </c>
      <c r="BQ248" s="34">
        <f t="shared" si="50"/>
        <v>19200</v>
      </c>
      <c r="BR248" s="34">
        <f t="shared" si="50"/>
        <v>19500</v>
      </c>
      <c r="BS248" s="34">
        <f t="shared" si="50"/>
        <v>19700</v>
      </c>
      <c r="BT248" s="34">
        <f t="shared" si="50"/>
        <v>20000</v>
      </c>
      <c r="BU248" s="34">
        <f t="shared" si="50"/>
        <v>20200</v>
      </c>
      <c r="BV248" s="34">
        <f t="shared" si="50"/>
        <v>20500</v>
      </c>
      <c r="BW248" s="34">
        <f t="shared" si="49"/>
        <v>20700</v>
      </c>
      <c r="BX248" s="34">
        <f t="shared" si="49"/>
        <v>21000</v>
      </c>
      <c r="BY248" s="34">
        <f t="shared" si="49"/>
        <v>21200</v>
      </c>
      <c r="BZ248" s="64">
        <f t="shared" si="46"/>
        <v>0.98489622911599173</v>
      </c>
    </row>
    <row r="249" spans="1:78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  <c r="BA249" s="34">
        <v>4959</v>
      </c>
      <c r="BB249" s="34">
        <v>4986</v>
      </c>
      <c r="BC249" s="34">
        <v>5013</v>
      </c>
      <c r="BD249" s="34">
        <v>5040</v>
      </c>
      <c r="BE249" s="34">
        <v>5067</v>
      </c>
      <c r="BF249" s="34">
        <v>5094</v>
      </c>
      <c r="BG249" s="34">
        <v>5121</v>
      </c>
      <c r="BH249" s="34">
        <v>5148</v>
      </c>
      <c r="BI249" s="34">
        <v>5175</v>
      </c>
      <c r="BJ249" s="34">
        <v>5202</v>
      </c>
      <c r="BK249" s="34">
        <v>5229</v>
      </c>
      <c r="BL249" s="34">
        <v>5256</v>
      </c>
      <c r="BM249" s="34">
        <f t="shared" si="45"/>
        <v>61290</v>
      </c>
      <c r="BN249" s="34">
        <f t="shared" si="50"/>
        <v>4900</v>
      </c>
      <c r="BO249" s="34">
        <f t="shared" si="50"/>
        <v>5000</v>
      </c>
      <c r="BP249" s="34">
        <f t="shared" si="50"/>
        <v>5000</v>
      </c>
      <c r="BQ249" s="34">
        <f t="shared" si="50"/>
        <v>5000</v>
      </c>
      <c r="BR249" s="34">
        <f t="shared" si="50"/>
        <v>5100</v>
      </c>
      <c r="BS249" s="34">
        <f t="shared" si="50"/>
        <v>5100</v>
      </c>
      <c r="BT249" s="34">
        <f t="shared" si="50"/>
        <v>5100</v>
      </c>
      <c r="BU249" s="34">
        <f t="shared" si="50"/>
        <v>5200</v>
      </c>
      <c r="BV249" s="34">
        <f t="shared" si="50"/>
        <v>5200</v>
      </c>
      <c r="BW249" s="34">
        <f t="shared" si="49"/>
        <v>5200</v>
      </c>
      <c r="BX249" s="34">
        <f t="shared" si="49"/>
        <v>5200</v>
      </c>
      <c r="BY249" s="34">
        <f t="shared" si="49"/>
        <v>5300</v>
      </c>
      <c r="BZ249" s="64">
        <f t="shared" si="46"/>
        <v>0.32614370364774226</v>
      </c>
    </row>
    <row r="250" spans="1:78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  <c r="BA250" s="34">
        <v>2879</v>
      </c>
      <c r="BB250" s="34">
        <v>2716.7</v>
      </c>
      <c r="BC250" s="34">
        <v>2554.4</v>
      </c>
      <c r="BD250" s="34">
        <v>2392.1</v>
      </c>
      <c r="BE250" s="34">
        <v>2229.8000000000002</v>
      </c>
      <c r="BF250" s="34">
        <v>2067.5</v>
      </c>
      <c r="BG250" s="34">
        <v>1905.2</v>
      </c>
      <c r="BH250" s="34">
        <v>1742.9</v>
      </c>
      <c r="BI250" s="34">
        <v>1580.6</v>
      </c>
      <c r="BJ250" s="34">
        <v>1418.3</v>
      </c>
      <c r="BK250" s="34">
        <v>1256</v>
      </c>
      <c r="BL250" s="34">
        <v>1093.7</v>
      </c>
      <c r="BM250" s="34">
        <f t="shared" si="45"/>
        <v>23836.2</v>
      </c>
      <c r="BN250" s="34">
        <f t="shared" si="50"/>
        <v>2400</v>
      </c>
      <c r="BO250" s="34">
        <f t="shared" si="50"/>
        <v>2400</v>
      </c>
      <c r="BP250" s="34">
        <f t="shared" si="50"/>
        <v>2300</v>
      </c>
      <c r="BQ250" s="34">
        <f t="shared" si="50"/>
        <v>2200</v>
      </c>
      <c r="BR250" s="34">
        <f t="shared" si="50"/>
        <v>2100</v>
      </c>
      <c r="BS250" s="34">
        <f t="shared" si="50"/>
        <v>2000</v>
      </c>
      <c r="BT250" s="34">
        <f t="shared" si="50"/>
        <v>1900</v>
      </c>
      <c r="BU250" s="34">
        <f t="shared" si="50"/>
        <v>1900</v>
      </c>
      <c r="BV250" s="34">
        <f t="shared" si="50"/>
        <v>1800</v>
      </c>
      <c r="BW250" s="34">
        <f t="shared" si="49"/>
        <v>1700</v>
      </c>
      <c r="BX250" s="34">
        <f t="shared" si="49"/>
        <v>1600</v>
      </c>
      <c r="BY250" s="34">
        <f t="shared" si="49"/>
        <v>1500</v>
      </c>
      <c r="BZ250" s="64">
        <f t="shared" si="46"/>
        <v>0.97477114573356383</v>
      </c>
    </row>
    <row r="251" spans="1:78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  <c r="BA251" s="34">
        <v>-6264.5</v>
      </c>
      <c r="BB251" s="34">
        <v>-6466.8</v>
      </c>
      <c r="BC251" s="34">
        <v>-6669.1</v>
      </c>
      <c r="BD251" s="34">
        <v>-6871.4</v>
      </c>
      <c r="BE251" s="34">
        <v>-7073.7</v>
      </c>
      <c r="BF251" s="34">
        <v>-7276</v>
      </c>
      <c r="BG251" s="34">
        <v>-7478.3</v>
      </c>
      <c r="BH251" s="34">
        <v>-7680.6</v>
      </c>
      <c r="BI251" s="34">
        <v>-7882.9</v>
      </c>
      <c r="BJ251" s="34">
        <v>-8085.2</v>
      </c>
      <c r="BK251" s="34">
        <v>-8287.5</v>
      </c>
      <c r="BL251" s="34">
        <v>-8489.7999999999993</v>
      </c>
      <c r="BM251" s="34">
        <f t="shared" si="45"/>
        <v>-88525.8</v>
      </c>
      <c r="BN251" s="34">
        <f t="shared" si="50"/>
        <v>-5700</v>
      </c>
      <c r="BO251" s="34">
        <f t="shared" si="50"/>
        <v>-6000</v>
      </c>
      <c r="BP251" s="34">
        <f t="shared" si="50"/>
        <v>-6300</v>
      </c>
      <c r="BQ251" s="34">
        <f t="shared" si="50"/>
        <v>-6600</v>
      </c>
      <c r="BR251" s="34">
        <f t="shared" si="50"/>
        <v>-6900</v>
      </c>
      <c r="BS251" s="34">
        <f t="shared" si="50"/>
        <v>-7200</v>
      </c>
      <c r="BT251" s="34">
        <f t="shared" si="50"/>
        <v>-7500</v>
      </c>
      <c r="BU251" s="34">
        <f t="shared" si="50"/>
        <v>-7800</v>
      </c>
      <c r="BV251" s="34">
        <f t="shared" si="50"/>
        <v>-8100</v>
      </c>
      <c r="BW251" s="34">
        <f t="shared" si="49"/>
        <v>-8400</v>
      </c>
      <c r="BX251" s="34">
        <f t="shared" si="49"/>
        <v>-8700</v>
      </c>
      <c r="BY251" s="34">
        <f t="shared" si="49"/>
        <v>-9000</v>
      </c>
      <c r="BZ251" s="64">
        <f t="shared" si="46"/>
        <v>0.94532376782346972</v>
      </c>
    </row>
    <row r="252" spans="1:78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  <c r="BA252" s="34">
        <v>11472.5</v>
      </c>
      <c r="BB252" s="34">
        <v>11554.9</v>
      </c>
      <c r="BC252" s="34">
        <v>11637.3</v>
      </c>
      <c r="BD252" s="34">
        <v>11719.7</v>
      </c>
      <c r="BE252" s="34">
        <v>11802.1</v>
      </c>
      <c r="BF252" s="34">
        <v>11884.5</v>
      </c>
      <c r="BG252" s="34">
        <v>11966.9</v>
      </c>
      <c r="BH252" s="34">
        <v>12049.3</v>
      </c>
      <c r="BI252" s="34">
        <v>12131.7</v>
      </c>
      <c r="BJ252" s="34">
        <v>12214.1</v>
      </c>
      <c r="BK252" s="34">
        <v>12296.5</v>
      </c>
      <c r="BL252" s="34">
        <v>12378.9</v>
      </c>
      <c r="BM252" s="34">
        <f t="shared" si="45"/>
        <v>143108.4</v>
      </c>
      <c r="BN252" s="34">
        <f t="shared" si="50"/>
        <v>11400</v>
      </c>
      <c r="BO252" s="34">
        <f t="shared" si="50"/>
        <v>11500</v>
      </c>
      <c r="BP252" s="34">
        <f t="shared" si="50"/>
        <v>11600</v>
      </c>
      <c r="BQ252" s="34">
        <f t="shared" si="50"/>
        <v>11700</v>
      </c>
      <c r="BR252" s="34">
        <f t="shared" si="50"/>
        <v>11800</v>
      </c>
      <c r="BS252" s="34">
        <f t="shared" si="50"/>
        <v>11900</v>
      </c>
      <c r="BT252" s="34">
        <f t="shared" si="50"/>
        <v>12000</v>
      </c>
      <c r="BU252" s="34">
        <f t="shared" si="50"/>
        <v>12100</v>
      </c>
      <c r="BV252" s="34">
        <f t="shared" si="50"/>
        <v>12200</v>
      </c>
      <c r="BW252" s="34">
        <f t="shared" si="49"/>
        <v>12200</v>
      </c>
      <c r="BX252" s="34">
        <f t="shared" si="49"/>
        <v>12300</v>
      </c>
      <c r="BY252" s="34">
        <f t="shared" si="49"/>
        <v>12400</v>
      </c>
      <c r="BZ252" s="64">
        <f t="shared" si="46"/>
        <v>0.72743790356864213</v>
      </c>
    </row>
    <row r="253" spans="1:78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  <c r="BA253" s="34">
        <v>5656.5</v>
      </c>
      <c r="BB253" s="34">
        <v>5786.8</v>
      </c>
      <c r="BC253" s="34">
        <v>5917.1</v>
      </c>
      <c r="BD253" s="34">
        <v>6047.4</v>
      </c>
      <c r="BE253" s="34">
        <v>6177.7</v>
      </c>
      <c r="BF253" s="34">
        <v>6308</v>
      </c>
      <c r="BG253" s="34">
        <v>6438.3</v>
      </c>
      <c r="BH253" s="34">
        <v>6568.6</v>
      </c>
      <c r="BI253" s="34">
        <v>6698.9</v>
      </c>
      <c r="BJ253" s="34">
        <v>6829.2</v>
      </c>
      <c r="BK253" s="34">
        <v>6959.5</v>
      </c>
      <c r="BL253" s="34">
        <v>7089.8</v>
      </c>
      <c r="BM253" s="34">
        <f t="shared" si="45"/>
        <v>76477.8</v>
      </c>
      <c r="BN253" s="34">
        <f t="shared" si="50"/>
        <v>5400</v>
      </c>
      <c r="BO253" s="34">
        <f t="shared" si="50"/>
        <v>5600</v>
      </c>
      <c r="BP253" s="34">
        <f t="shared" si="50"/>
        <v>5800</v>
      </c>
      <c r="BQ253" s="34">
        <f t="shared" si="50"/>
        <v>5900</v>
      </c>
      <c r="BR253" s="34">
        <f t="shared" si="50"/>
        <v>6100</v>
      </c>
      <c r="BS253" s="34">
        <f t="shared" si="50"/>
        <v>6300</v>
      </c>
      <c r="BT253" s="34">
        <f t="shared" si="50"/>
        <v>6500</v>
      </c>
      <c r="BU253" s="34">
        <f t="shared" si="50"/>
        <v>6600</v>
      </c>
      <c r="BV253" s="34">
        <f t="shared" si="50"/>
        <v>6800</v>
      </c>
      <c r="BW253" s="34">
        <f t="shared" si="49"/>
        <v>7000</v>
      </c>
      <c r="BX253" s="34">
        <f t="shared" si="49"/>
        <v>7200</v>
      </c>
      <c r="BY253" s="34">
        <f t="shared" si="49"/>
        <v>7300</v>
      </c>
      <c r="BZ253" s="64">
        <f t="shared" si="46"/>
        <v>0.95041512942029283</v>
      </c>
    </row>
    <row r="254" spans="1:78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  <c r="BA254" s="34">
        <v>-3531.5</v>
      </c>
      <c r="BB254" s="34">
        <v>-3716.9</v>
      </c>
      <c r="BC254" s="34">
        <v>-3902.3</v>
      </c>
      <c r="BD254" s="34">
        <v>-4087.7</v>
      </c>
      <c r="BE254" s="34">
        <v>-4273.1000000000004</v>
      </c>
      <c r="BF254" s="34">
        <v>-4458.5</v>
      </c>
      <c r="BG254" s="34">
        <v>-4643.8999999999996</v>
      </c>
      <c r="BH254" s="34">
        <v>-4829.3</v>
      </c>
      <c r="BI254" s="34">
        <v>-5014.7</v>
      </c>
      <c r="BJ254" s="34">
        <v>-5200.1000000000004</v>
      </c>
      <c r="BK254" s="34">
        <v>-5385.5</v>
      </c>
      <c r="BL254" s="34">
        <v>-5570.9</v>
      </c>
      <c r="BM254" s="34">
        <f t="shared" si="45"/>
        <v>-54614.400000000001</v>
      </c>
      <c r="BN254" s="34">
        <f t="shared" si="50"/>
        <v>-2600</v>
      </c>
      <c r="BO254" s="34">
        <f t="shared" si="50"/>
        <v>-2900</v>
      </c>
      <c r="BP254" s="34">
        <f t="shared" si="50"/>
        <v>-3300</v>
      </c>
      <c r="BQ254" s="34">
        <f t="shared" si="50"/>
        <v>-3600</v>
      </c>
      <c r="BR254" s="34">
        <f t="shared" si="50"/>
        <v>-4000</v>
      </c>
      <c r="BS254" s="34">
        <f t="shared" si="50"/>
        <v>-4400</v>
      </c>
      <c r="BT254" s="34">
        <f t="shared" si="50"/>
        <v>-4700</v>
      </c>
      <c r="BU254" s="34">
        <f t="shared" si="50"/>
        <v>-5100</v>
      </c>
      <c r="BV254" s="34">
        <f t="shared" si="50"/>
        <v>-5500</v>
      </c>
      <c r="BW254" s="34">
        <f t="shared" si="49"/>
        <v>-5800</v>
      </c>
      <c r="BX254" s="34">
        <f t="shared" si="49"/>
        <v>-6200</v>
      </c>
      <c r="BY254" s="34">
        <f t="shared" si="49"/>
        <v>-6500</v>
      </c>
      <c r="BZ254" s="64">
        <f t="shared" si="46"/>
        <v>0.95529477703174526</v>
      </c>
    </row>
    <row r="255" spans="1:78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  <c r="BA255" s="34">
        <v>-2195.5</v>
      </c>
      <c r="BB255" s="34">
        <v>-2350.1999999999998</v>
      </c>
      <c r="BC255" s="34">
        <v>-2504.9</v>
      </c>
      <c r="BD255" s="34">
        <v>-2659.6</v>
      </c>
      <c r="BE255" s="34">
        <v>-2814.3</v>
      </c>
      <c r="BF255" s="34">
        <v>-2969</v>
      </c>
      <c r="BG255" s="34">
        <v>-3123.7</v>
      </c>
      <c r="BH255" s="34">
        <v>-3278.4</v>
      </c>
      <c r="BI255" s="34">
        <v>-3433.1</v>
      </c>
      <c r="BJ255" s="34">
        <v>-3587.8</v>
      </c>
      <c r="BK255" s="34">
        <v>-3742.5</v>
      </c>
      <c r="BL255" s="34">
        <v>-3897.2</v>
      </c>
      <c r="BM255" s="34">
        <f t="shared" si="45"/>
        <v>-36556.199999999997</v>
      </c>
      <c r="BN255" s="34">
        <f t="shared" si="50"/>
        <v>-900</v>
      </c>
      <c r="BO255" s="34">
        <f t="shared" si="50"/>
        <v>-1300</v>
      </c>
      <c r="BP255" s="34">
        <f t="shared" si="50"/>
        <v>-1700</v>
      </c>
      <c r="BQ255" s="34">
        <f t="shared" si="50"/>
        <v>-2100</v>
      </c>
      <c r="BR255" s="34">
        <f t="shared" si="50"/>
        <v>-2500</v>
      </c>
      <c r="BS255" s="34">
        <f t="shared" si="50"/>
        <v>-2800</v>
      </c>
      <c r="BT255" s="34">
        <f t="shared" si="50"/>
        <v>-3200</v>
      </c>
      <c r="BU255" s="34">
        <f t="shared" si="50"/>
        <v>-3600</v>
      </c>
      <c r="BV255" s="34">
        <f t="shared" si="50"/>
        <v>-4000</v>
      </c>
      <c r="BW255" s="34">
        <f t="shared" si="49"/>
        <v>-4400</v>
      </c>
      <c r="BX255" s="34">
        <f t="shared" si="49"/>
        <v>-4800</v>
      </c>
      <c r="BY255" s="34">
        <f t="shared" si="49"/>
        <v>-5200</v>
      </c>
      <c r="BZ255" s="64">
        <f t="shared" si="46"/>
        <v>0.9028649846095963</v>
      </c>
    </row>
    <row r="256" spans="1:78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  <c r="BA256" s="34">
        <v>1591.5</v>
      </c>
      <c r="BB256" s="34">
        <v>1367.1</v>
      </c>
      <c r="BC256" s="34">
        <v>1142.7</v>
      </c>
      <c r="BD256" s="34">
        <v>918.3</v>
      </c>
      <c r="BE256" s="34">
        <v>693.9</v>
      </c>
      <c r="BF256" s="34">
        <v>469.5</v>
      </c>
      <c r="BG256" s="34">
        <v>245.1</v>
      </c>
      <c r="BH256" s="34">
        <v>20.6999999999998</v>
      </c>
      <c r="BI256" s="34">
        <v>-203.7</v>
      </c>
      <c r="BJ256" s="34">
        <v>-428.1</v>
      </c>
      <c r="BK256" s="34">
        <v>-652.5</v>
      </c>
      <c r="BL256" s="34">
        <v>-876.9</v>
      </c>
      <c r="BM256" s="34">
        <f t="shared" si="45"/>
        <v>4287.6000000000004</v>
      </c>
      <c r="BN256" s="34">
        <f t="shared" si="50"/>
        <v>500</v>
      </c>
      <c r="BO256" s="34">
        <f t="shared" si="50"/>
        <v>500</v>
      </c>
      <c r="BP256" s="34">
        <f t="shared" si="50"/>
        <v>400</v>
      </c>
      <c r="BQ256" s="34">
        <f t="shared" si="50"/>
        <v>400</v>
      </c>
      <c r="BR256" s="34">
        <f t="shared" si="50"/>
        <v>400</v>
      </c>
      <c r="BS256" s="34">
        <f t="shared" si="50"/>
        <v>400</v>
      </c>
      <c r="BT256" s="34">
        <f t="shared" si="50"/>
        <v>300</v>
      </c>
      <c r="BU256" s="34">
        <f t="shared" si="50"/>
        <v>300</v>
      </c>
      <c r="BV256" s="34">
        <f t="shared" si="50"/>
        <v>300</v>
      </c>
      <c r="BW256" s="34">
        <f t="shared" si="49"/>
        <v>300</v>
      </c>
      <c r="BX256" s="34">
        <f t="shared" si="49"/>
        <v>200</v>
      </c>
      <c r="BY256" s="34">
        <f t="shared" si="49"/>
        <v>200</v>
      </c>
      <c r="BZ256" s="64">
        <f t="shared" si="46"/>
        <v>0.89170614541698867</v>
      </c>
    </row>
    <row r="257" spans="1:78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  <c r="BA257" s="34">
        <v>12098.5</v>
      </c>
      <c r="BB257" s="34">
        <v>12172.9</v>
      </c>
      <c r="BC257" s="34">
        <v>12247.3</v>
      </c>
      <c r="BD257" s="34">
        <v>12321.7</v>
      </c>
      <c r="BE257" s="34">
        <v>12396.1</v>
      </c>
      <c r="BF257" s="34">
        <v>12470.5</v>
      </c>
      <c r="BG257" s="34">
        <v>12544.9</v>
      </c>
      <c r="BH257" s="34">
        <v>12619.3</v>
      </c>
      <c r="BI257" s="34">
        <v>12693.7</v>
      </c>
      <c r="BJ257" s="34">
        <v>12768.1</v>
      </c>
      <c r="BK257" s="34">
        <v>12842.5</v>
      </c>
      <c r="BL257" s="34">
        <v>12916.9</v>
      </c>
      <c r="BM257" s="34">
        <f t="shared" si="45"/>
        <v>150092.4</v>
      </c>
      <c r="BN257" s="34">
        <f t="shared" si="50"/>
        <v>12100</v>
      </c>
      <c r="BO257" s="34">
        <f t="shared" si="50"/>
        <v>12100</v>
      </c>
      <c r="BP257" s="34">
        <f t="shared" si="50"/>
        <v>12200</v>
      </c>
      <c r="BQ257" s="34">
        <f t="shared" si="50"/>
        <v>12300</v>
      </c>
      <c r="BR257" s="34">
        <f t="shared" si="50"/>
        <v>12400</v>
      </c>
      <c r="BS257" s="34">
        <f t="shared" si="50"/>
        <v>12500</v>
      </c>
      <c r="BT257" s="34">
        <f t="shared" si="50"/>
        <v>12500</v>
      </c>
      <c r="BU257" s="34">
        <f t="shared" si="50"/>
        <v>12600</v>
      </c>
      <c r="BV257" s="34">
        <f t="shared" si="50"/>
        <v>12700</v>
      </c>
      <c r="BW257" s="34">
        <f t="shared" si="49"/>
        <v>12800</v>
      </c>
      <c r="BX257" s="34">
        <f t="shared" si="49"/>
        <v>12900</v>
      </c>
      <c r="BY257" s="34">
        <f t="shared" si="49"/>
        <v>12900</v>
      </c>
      <c r="BZ257" s="64">
        <f t="shared" si="46"/>
        <v>0.84587322601827342</v>
      </c>
    </row>
    <row r="258" spans="1:78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  <c r="BA258" s="34">
        <v>6309.5</v>
      </c>
      <c r="BB258" s="34">
        <v>6346.1</v>
      </c>
      <c r="BC258" s="34">
        <v>6382.7</v>
      </c>
      <c r="BD258" s="34">
        <v>6419.3</v>
      </c>
      <c r="BE258" s="34">
        <v>6455.9</v>
      </c>
      <c r="BF258" s="34">
        <v>6492.5</v>
      </c>
      <c r="BG258" s="34">
        <v>6529.1</v>
      </c>
      <c r="BH258" s="34">
        <v>6565.7</v>
      </c>
      <c r="BI258" s="34">
        <v>6602.3</v>
      </c>
      <c r="BJ258" s="34">
        <v>6638.9</v>
      </c>
      <c r="BK258" s="34">
        <v>6675.5</v>
      </c>
      <c r="BL258" s="34">
        <v>6712.1</v>
      </c>
      <c r="BM258" s="34">
        <f t="shared" si="45"/>
        <v>78129.600000000006</v>
      </c>
      <c r="BN258" s="34">
        <f t="shared" si="50"/>
        <v>6300</v>
      </c>
      <c r="BO258" s="34">
        <f t="shared" si="50"/>
        <v>6300</v>
      </c>
      <c r="BP258" s="34">
        <f t="shared" si="50"/>
        <v>6400</v>
      </c>
      <c r="BQ258" s="34">
        <f t="shared" si="50"/>
        <v>6400</v>
      </c>
      <c r="BR258" s="34">
        <f t="shared" si="50"/>
        <v>6500</v>
      </c>
      <c r="BS258" s="34">
        <f t="shared" si="50"/>
        <v>6500</v>
      </c>
      <c r="BT258" s="34">
        <f t="shared" si="50"/>
        <v>6500</v>
      </c>
      <c r="BU258" s="34">
        <f t="shared" si="50"/>
        <v>6600</v>
      </c>
      <c r="BV258" s="34">
        <f t="shared" si="50"/>
        <v>6600</v>
      </c>
      <c r="BW258" s="34">
        <f t="shared" si="49"/>
        <v>6600</v>
      </c>
      <c r="BX258" s="34">
        <f t="shared" si="49"/>
        <v>6700</v>
      </c>
      <c r="BY258" s="34">
        <f t="shared" si="49"/>
        <v>6700</v>
      </c>
      <c r="BZ258" s="64">
        <f t="shared" si="46"/>
        <v>0.57799773414870559</v>
      </c>
    </row>
    <row r="259" spans="1:78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  <c r="BA259" s="34">
        <v>4755.5</v>
      </c>
      <c r="BB259" s="34">
        <v>4855.1000000000004</v>
      </c>
      <c r="BC259" s="34">
        <v>4954.7</v>
      </c>
      <c r="BD259" s="34">
        <v>5054.3</v>
      </c>
      <c r="BE259" s="34">
        <v>5153.8999999999996</v>
      </c>
      <c r="BF259" s="34">
        <v>5253.5</v>
      </c>
      <c r="BG259" s="34">
        <v>5353.1</v>
      </c>
      <c r="BH259" s="34">
        <v>5452.7</v>
      </c>
      <c r="BI259" s="34">
        <v>5552.3</v>
      </c>
      <c r="BJ259" s="34">
        <v>5651.9</v>
      </c>
      <c r="BK259" s="34">
        <v>5751.5</v>
      </c>
      <c r="BL259" s="34">
        <v>5851.1</v>
      </c>
      <c r="BM259" s="34">
        <f t="shared" ref="BM259:BM280" si="51">SUM(BA259:BL259)</f>
        <v>63639.6</v>
      </c>
      <c r="BN259" s="34">
        <f t="shared" si="50"/>
        <v>4600</v>
      </c>
      <c r="BO259" s="34">
        <f t="shared" si="50"/>
        <v>4700</v>
      </c>
      <c r="BP259" s="34">
        <f t="shared" si="50"/>
        <v>4900</v>
      </c>
      <c r="BQ259" s="34">
        <f t="shared" si="50"/>
        <v>5000</v>
      </c>
      <c r="BR259" s="34">
        <f t="shared" si="50"/>
        <v>5100</v>
      </c>
      <c r="BS259" s="34">
        <f t="shared" si="50"/>
        <v>5200</v>
      </c>
      <c r="BT259" s="34">
        <f t="shared" si="50"/>
        <v>5400</v>
      </c>
      <c r="BU259" s="34">
        <f t="shared" si="50"/>
        <v>5500</v>
      </c>
      <c r="BV259" s="34">
        <f t="shared" si="50"/>
        <v>5600</v>
      </c>
      <c r="BW259" s="34">
        <f t="shared" si="49"/>
        <v>5800</v>
      </c>
      <c r="BX259" s="34">
        <f t="shared" si="49"/>
        <v>5900</v>
      </c>
      <c r="BY259" s="34">
        <f t="shared" si="49"/>
        <v>6000</v>
      </c>
      <c r="BZ259" s="64">
        <f t="shared" ref="BZ259:BZ280" si="52">ABS(PEARSON(E259:BL259,$E$1:$BL$1))</f>
        <v>0.74586763197080164</v>
      </c>
    </row>
    <row r="260" spans="1:78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  <c r="BA260" s="34">
        <v>152750</v>
      </c>
      <c r="BB260" s="34">
        <v>152750</v>
      </c>
      <c r="BC260" s="34">
        <v>152750</v>
      </c>
      <c r="BD260" s="34">
        <v>152750</v>
      </c>
      <c r="BE260" s="34">
        <v>152750</v>
      </c>
      <c r="BF260" s="34">
        <v>152750</v>
      </c>
      <c r="BG260" s="34">
        <v>152750</v>
      </c>
      <c r="BH260" s="34">
        <v>152750</v>
      </c>
      <c r="BI260" s="34">
        <v>152750</v>
      </c>
      <c r="BJ260" s="34">
        <v>152750</v>
      </c>
      <c r="BK260" s="34">
        <v>152750</v>
      </c>
      <c r="BL260" s="34">
        <v>152750</v>
      </c>
      <c r="BM260" s="34">
        <f t="shared" si="51"/>
        <v>1833000</v>
      </c>
      <c r="BN260" s="34">
        <f t="shared" si="50"/>
        <v>152800</v>
      </c>
      <c r="BO260" s="34">
        <f t="shared" si="50"/>
        <v>152800</v>
      </c>
      <c r="BP260" s="34">
        <f t="shared" si="50"/>
        <v>152800</v>
      </c>
      <c r="BQ260" s="34">
        <f t="shared" si="50"/>
        <v>152800</v>
      </c>
      <c r="BR260" s="34">
        <f t="shared" si="50"/>
        <v>152800</v>
      </c>
      <c r="BS260" s="34">
        <f t="shared" si="50"/>
        <v>152800</v>
      </c>
      <c r="BT260" s="34">
        <f t="shared" si="50"/>
        <v>152800</v>
      </c>
      <c r="BU260" s="34">
        <f t="shared" si="50"/>
        <v>152800</v>
      </c>
      <c r="BV260" s="34">
        <f t="shared" si="50"/>
        <v>152800</v>
      </c>
      <c r="BW260" s="34">
        <f t="shared" si="49"/>
        <v>152800</v>
      </c>
      <c r="BX260" s="34">
        <f t="shared" si="49"/>
        <v>152800</v>
      </c>
      <c r="BY260" s="34">
        <f t="shared" si="49"/>
        <v>152800</v>
      </c>
      <c r="BZ260" s="64">
        <f t="shared" si="52"/>
        <v>0.90602394723006063</v>
      </c>
    </row>
    <row r="261" spans="1:78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  <c r="BA261" s="34">
        <v>-4629</v>
      </c>
      <c r="BB261" s="34">
        <v>-4936</v>
      </c>
      <c r="BC261" s="34">
        <v>-5243</v>
      </c>
      <c r="BD261" s="34">
        <v>-5550</v>
      </c>
      <c r="BE261" s="34">
        <v>-5857</v>
      </c>
      <c r="BF261" s="34">
        <v>-6164</v>
      </c>
      <c r="BG261" s="34">
        <v>-6471</v>
      </c>
      <c r="BH261" s="34">
        <v>-6778</v>
      </c>
      <c r="BI261" s="34">
        <v>-7085</v>
      </c>
      <c r="BJ261" s="34">
        <v>-7392</v>
      </c>
      <c r="BK261" s="34">
        <v>-7699</v>
      </c>
      <c r="BL261" s="34">
        <v>-8006</v>
      </c>
      <c r="BM261" s="34">
        <f t="shared" si="51"/>
        <v>-75810</v>
      </c>
      <c r="BN261" s="34">
        <f t="shared" si="50"/>
        <v>-2300</v>
      </c>
      <c r="BO261" s="34">
        <f t="shared" si="50"/>
        <v>-3000</v>
      </c>
      <c r="BP261" s="34">
        <f t="shared" si="50"/>
        <v>-3700</v>
      </c>
      <c r="BQ261" s="34">
        <f t="shared" si="50"/>
        <v>-4500</v>
      </c>
      <c r="BR261" s="34">
        <f t="shared" si="50"/>
        <v>-5200</v>
      </c>
      <c r="BS261" s="34">
        <f t="shared" si="50"/>
        <v>-5900</v>
      </c>
      <c r="BT261" s="34">
        <f t="shared" si="50"/>
        <v>-6700</v>
      </c>
      <c r="BU261" s="34">
        <f t="shared" si="50"/>
        <v>-7400</v>
      </c>
      <c r="BV261" s="34">
        <f t="shared" si="50"/>
        <v>-8200</v>
      </c>
      <c r="BW261" s="34">
        <f t="shared" si="49"/>
        <v>-8900</v>
      </c>
      <c r="BX261" s="34">
        <f t="shared" si="49"/>
        <v>-9600</v>
      </c>
      <c r="BY261" s="34">
        <f t="shared" si="49"/>
        <v>-10400</v>
      </c>
      <c r="BZ261" s="64">
        <f t="shared" si="52"/>
        <v>0.98464380328859924</v>
      </c>
    </row>
    <row r="262" spans="1:78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  <c r="BA262" s="34">
        <v>4656.5</v>
      </c>
      <c r="BB262" s="34">
        <v>4561.2</v>
      </c>
      <c r="BC262" s="34">
        <v>4465.8999999999996</v>
      </c>
      <c r="BD262" s="34">
        <v>4370.6000000000004</v>
      </c>
      <c r="BE262" s="34">
        <v>4275.3</v>
      </c>
      <c r="BF262" s="34">
        <v>4180</v>
      </c>
      <c r="BG262" s="34">
        <v>4084.7</v>
      </c>
      <c r="BH262" s="34">
        <v>3989.4</v>
      </c>
      <c r="BI262" s="34">
        <v>3894.1</v>
      </c>
      <c r="BJ262" s="34">
        <v>3798.8</v>
      </c>
      <c r="BK262" s="34">
        <v>3703.5</v>
      </c>
      <c r="BL262" s="34">
        <v>3608.2</v>
      </c>
      <c r="BM262" s="34">
        <f t="shared" si="51"/>
        <v>49588.2</v>
      </c>
      <c r="BN262" s="34">
        <f t="shared" si="50"/>
        <v>4500</v>
      </c>
      <c r="BO262" s="34">
        <f t="shared" si="50"/>
        <v>4500</v>
      </c>
      <c r="BP262" s="34">
        <f t="shared" si="50"/>
        <v>4400</v>
      </c>
      <c r="BQ262" s="34">
        <f t="shared" si="50"/>
        <v>4300</v>
      </c>
      <c r="BR262" s="34">
        <f t="shared" si="50"/>
        <v>4200</v>
      </c>
      <c r="BS262" s="34">
        <f t="shared" si="50"/>
        <v>4200</v>
      </c>
      <c r="BT262" s="34">
        <f t="shared" si="50"/>
        <v>4100</v>
      </c>
      <c r="BU262" s="34">
        <f t="shared" si="50"/>
        <v>4000</v>
      </c>
      <c r="BV262" s="34">
        <f t="shared" si="50"/>
        <v>3900</v>
      </c>
      <c r="BW262" s="34">
        <f t="shared" si="49"/>
        <v>3900</v>
      </c>
      <c r="BX262" s="34">
        <f t="shared" si="49"/>
        <v>3800</v>
      </c>
      <c r="BY262" s="34">
        <f t="shared" si="49"/>
        <v>3700</v>
      </c>
      <c r="BZ262" s="64">
        <f t="shared" si="52"/>
        <v>0.92726122113589116</v>
      </c>
    </row>
    <row r="263" spans="1:78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  <c r="BA263" s="34">
        <v>12161.5</v>
      </c>
      <c r="BB263" s="34">
        <v>12273.9</v>
      </c>
      <c r="BC263" s="34">
        <v>12386.3</v>
      </c>
      <c r="BD263" s="34">
        <v>12498.7</v>
      </c>
      <c r="BE263" s="34">
        <v>12611.1</v>
      </c>
      <c r="BF263" s="34">
        <v>12723.5</v>
      </c>
      <c r="BG263" s="34">
        <v>12835.9</v>
      </c>
      <c r="BH263" s="34">
        <v>12948.3</v>
      </c>
      <c r="BI263" s="34">
        <v>13060.7</v>
      </c>
      <c r="BJ263" s="34">
        <v>13173.1</v>
      </c>
      <c r="BK263" s="34">
        <v>13285.5</v>
      </c>
      <c r="BL263" s="34">
        <v>13397.9</v>
      </c>
      <c r="BM263" s="34">
        <f t="shared" si="51"/>
        <v>153356.4</v>
      </c>
      <c r="BN263" s="34">
        <f t="shared" si="50"/>
        <v>12100</v>
      </c>
      <c r="BO263" s="34">
        <f t="shared" si="50"/>
        <v>12200</v>
      </c>
      <c r="BP263" s="34">
        <f t="shared" si="50"/>
        <v>12300</v>
      </c>
      <c r="BQ263" s="34">
        <f t="shared" si="50"/>
        <v>12500</v>
      </c>
      <c r="BR263" s="34">
        <f t="shared" si="50"/>
        <v>12600</v>
      </c>
      <c r="BS263" s="34">
        <f t="shared" si="50"/>
        <v>12700</v>
      </c>
      <c r="BT263" s="34">
        <f t="shared" si="50"/>
        <v>12800</v>
      </c>
      <c r="BU263" s="34">
        <f t="shared" si="50"/>
        <v>13000</v>
      </c>
      <c r="BV263" s="34">
        <f t="shared" si="50"/>
        <v>13100</v>
      </c>
      <c r="BW263" s="34">
        <f t="shared" si="49"/>
        <v>13200</v>
      </c>
      <c r="BX263" s="34">
        <f t="shared" si="49"/>
        <v>13300</v>
      </c>
      <c r="BY263" s="34">
        <f t="shared" si="49"/>
        <v>13500</v>
      </c>
      <c r="BZ263" s="64">
        <f t="shared" si="52"/>
        <v>0.89855995788646637</v>
      </c>
    </row>
    <row r="264" spans="1:78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  <c r="BA264" s="34">
        <v>5411</v>
      </c>
      <c r="BB264" s="34">
        <v>5387</v>
      </c>
      <c r="BC264" s="34">
        <v>5363</v>
      </c>
      <c r="BD264" s="34">
        <v>5339</v>
      </c>
      <c r="BE264" s="34">
        <v>5315</v>
      </c>
      <c r="BF264" s="34">
        <v>5291</v>
      </c>
      <c r="BG264" s="34">
        <v>5267</v>
      </c>
      <c r="BH264" s="34">
        <v>5243</v>
      </c>
      <c r="BI264" s="34">
        <v>5219</v>
      </c>
      <c r="BJ264" s="34">
        <v>5195</v>
      </c>
      <c r="BK264" s="34">
        <v>5171</v>
      </c>
      <c r="BL264" s="34">
        <v>5147</v>
      </c>
      <c r="BM264" s="34">
        <f t="shared" si="51"/>
        <v>63348</v>
      </c>
      <c r="BN264" s="34">
        <f t="shared" si="50"/>
        <v>5400</v>
      </c>
      <c r="BO264" s="34">
        <f t="shared" si="50"/>
        <v>5400</v>
      </c>
      <c r="BP264" s="34">
        <f t="shared" si="50"/>
        <v>5400</v>
      </c>
      <c r="BQ264" s="34">
        <f t="shared" si="50"/>
        <v>5300</v>
      </c>
      <c r="BR264" s="34">
        <f t="shared" si="50"/>
        <v>5300</v>
      </c>
      <c r="BS264" s="34">
        <f t="shared" si="50"/>
        <v>5300</v>
      </c>
      <c r="BT264" s="34">
        <f t="shared" si="50"/>
        <v>5300</v>
      </c>
      <c r="BU264" s="34">
        <f t="shared" si="50"/>
        <v>5200</v>
      </c>
      <c r="BV264" s="34">
        <f t="shared" si="50"/>
        <v>5200</v>
      </c>
      <c r="BW264" s="34">
        <f t="shared" si="49"/>
        <v>5200</v>
      </c>
      <c r="BX264" s="34">
        <f t="shared" si="49"/>
        <v>5200</v>
      </c>
      <c r="BY264" s="34">
        <f t="shared" si="49"/>
        <v>5200</v>
      </c>
      <c r="BZ264" s="64">
        <f t="shared" si="52"/>
        <v>0.29426025038380799</v>
      </c>
    </row>
    <row r="265" spans="1:78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  <c r="BA265" s="34">
        <v>10517</v>
      </c>
      <c r="BB265" s="34">
        <v>10551</v>
      </c>
      <c r="BC265" s="34">
        <v>10585</v>
      </c>
      <c r="BD265" s="34">
        <v>10619</v>
      </c>
      <c r="BE265" s="34">
        <v>10653</v>
      </c>
      <c r="BF265" s="34">
        <v>10687</v>
      </c>
      <c r="BG265" s="34">
        <v>10721</v>
      </c>
      <c r="BH265" s="34">
        <v>10755</v>
      </c>
      <c r="BI265" s="34">
        <v>10789</v>
      </c>
      <c r="BJ265" s="34">
        <v>10823</v>
      </c>
      <c r="BK265" s="34">
        <v>10857</v>
      </c>
      <c r="BL265" s="34">
        <v>10891</v>
      </c>
      <c r="BM265" s="34">
        <f t="shared" si="51"/>
        <v>128448</v>
      </c>
      <c r="BN265" s="34">
        <f t="shared" si="50"/>
        <v>10500</v>
      </c>
      <c r="BO265" s="34">
        <f t="shared" si="50"/>
        <v>10500</v>
      </c>
      <c r="BP265" s="34">
        <f t="shared" si="50"/>
        <v>10600</v>
      </c>
      <c r="BQ265" s="34">
        <f t="shared" si="50"/>
        <v>10600</v>
      </c>
      <c r="BR265" s="34">
        <f t="shared" si="50"/>
        <v>10700</v>
      </c>
      <c r="BS265" s="34">
        <f t="shared" si="50"/>
        <v>10700</v>
      </c>
      <c r="BT265" s="34">
        <f t="shared" si="50"/>
        <v>10700</v>
      </c>
      <c r="BU265" s="34">
        <f t="shared" si="50"/>
        <v>10800</v>
      </c>
      <c r="BV265" s="34">
        <f t="shared" si="50"/>
        <v>10800</v>
      </c>
      <c r="BW265" s="34">
        <f t="shared" si="49"/>
        <v>10800</v>
      </c>
      <c r="BX265" s="34">
        <f t="shared" si="49"/>
        <v>10900</v>
      </c>
      <c r="BY265" s="34">
        <f t="shared" si="49"/>
        <v>10900</v>
      </c>
      <c r="BZ265" s="64">
        <f t="shared" si="52"/>
        <v>0.5067975206444586</v>
      </c>
    </row>
    <row r="266" spans="1:78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  <c r="BA266" s="34">
        <v>18784</v>
      </c>
      <c r="BB266" s="34">
        <v>19001</v>
      </c>
      <c r="BC266" s="34">
        <v>19218</v>
      </c>
      <c r="BD266" s="34">
        <v>19435</v>
      </c>
      <c r="BE266" s="34">
        <v>19652</v>
      </c>
      <c r="BF266" s="34">
        <v>19869</v>
      </c>
      <c r="BG266" s="34">
        <v>20086</v>
      </c>
      <c r="BH266" s="34">
        <v>20303</v>
      </c>
      <c r="BI266" s="34">
        <v>20520</v>
      </c>
      <c r="BJ266" s="34">
        <v>20737</v>
      </c>
      <c r="BK266" s="34">
        <v>20954</v>
      </c>
      <c r="BL266" s="34">
        <v>21171</v>
      </c>
      <c r="BM266" s="34">
        <f t="shared" si="51"/>
        <v>239730</v>
      </c>
      <c r="BN266" s="34">
        <f t="shared" si="50"/>
        <v>18600</v>
      </c>
      <c r="BO266" s="34">
        <f t="shared" si="50"/>
        <v>18900</v>
      </c>
      <c r="BP266" s="34">
        <f t="shared" si="50"/>
        <v>19100</v>
      </c>
      <c r="BQ266" s="34">
        <f t="shared" si="50"/>
        <v>19400</v>
      </c>
      <c r="BR266" s="34">
        <f t="shared" si="50"/>
        <v>19600</v>
      </c>
      <c r="BS266" s="34">
        <f t="shared" si="50"/>
        <v>19900</v>
      </c>
      <c r="BT266" s="34">
        <f t="shared" si="50"/>
        <v>20100</v>
      </c>
      <c r="BU266" s="34">
        <f t="shared" si="50"/>
        <v>20400</v>
      </c>
      <c r="BV266" s="34">
        <f t="shared" si="50"/>
        <v>20600</v>
      </c>
      <c r="BW266" s="34">
        <f t="shared" si="49"/>
        <v>20900</v>
      </c>
      <c r="BX266" s="34">
        <f t="shared" si="49"/>
        <v>21100</v>
      </c>
      <c r="BY266" s="34">
        <f t="shared" si="49"/>
        <v>21400</v>
      </c>
      <c r="BZ266" s="64">
        <f t="shared" si="52"/>
        <v>0.98244296737496117</v>
      </c>
    </row>
    <row r="267" spans="1:78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  <c r="BA267" s="34">
        <v>19987</v>
      </c>
      <c r="BB267" s="34">
        <v>20105.3</v>
      </c>
      <c r="BC267" s="34">
        <v>20223.599999999999</v>
      </c>
      <c r="BD267" s="34">
        <v>20341.900000000001</v>
      </c>
      <c r="BE267" s="34">
        <v>20460.2</v>
      </c>
      <c r="BF267" s="34">
        <v>20578.5</v>
      </c>
      <c r="BG267" s="34">
        <v>20696.8</v>
      </c>
      <c r="BH267" s="34">
        <v>20815.099999999999</v>
      </c>
      <c r="BI267" s="34">
        <v>20933.400000000001</v>
      </c>
      <c r="BJ267" s="34">
        <v>21051.7</v>
      </c>
      <c r="BK267" s="34">
        <v>21170</v>
      </c>
      <c r="BL267" s="34">
        <v>21288.3</v>
      </c>
      <c r="BM267" s="34">
        <f t="shared" si="51"/>
        <v>247651.8</v>
      </c>
      <c r="BN267" s="34">
        <f t="shared" si="50"/>
        <v>19900</v>
      </c>
      <c r="BO267" s="34">
        <f t="shared" si="50"/>
        <v>20100</v>
      </c>
      <c r="BP267" s="34">
        <f t="shared" si="50"/>
        <v>20200</v>
      </c>
      <c r="BQ267" s="34">
        <f t="shared" si="50"/>
        <v>20300</v>
      </c>
      <c r="BR267" s="34">
        <f t="shared" si="50"/>
        <v>20400</v>
      </c>
      <c r="BS267" s="34">
        <f t="shared" si="50"/>
        <v>20600</v>
      </c>
      <c r="BT267" s="34">
        <f t="shared" si="50"/>
        <v>20700</v>
      </c>
      <c r="BU267" s="34">
        <f t="shared" si="50"/>
        <v>20800</v>
      </c>
      <c r="BV267" s="34">
        <f t="shared" si="50"/>
        <v>21000</v>
      </c>
      <c r="BW267" s="34">
        <f t="shared" si="49"/>
        <v>21100</v>
      </c>
      <c r="BX267" s="34">
        <f t="shared" si="49"/>
        <v>21200</v>
      </c>
      <c r="BY267" s="34">
        <f t="shared" si="49"/>
        <v>21300</v>
      </c>
      <c r="BZ267" s="64">
        <f t="shared" si="52"/>
        <v>0.88638791792304328</v>
      </c>
    </row>
    <row r="268" spans="1:78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  <c r="BA268" s="34">
        <v>7201</v>
      </c>
      <c r="BB268" s="34">
        <v>7210</v>
      </c>
      <c r="BC268" s="34">
        <v>7219</v>
      </c>
      <c r="BD268" s="34">
        <v>7228</v>
      </c>
      <c r="BE268" s="34">
        <v>7237</v>
      </c>
      <c r="BF268" s="34">
        <v>7246</v>
      </c>
      <c r="BG268" s="34">
        <v>7255</v>
      </c>
      <c r="BH268" s="34">
        <v>7264</v>
      </c>
      <c r="BI268" s="34">
        <v>7273</v>
      </c>
      <c r="BJ268" s="34">
        <v>7282</v>
      </c>
      <c r="BK268" s="34">
        <v>7291</v>
      </c>
      <c r="BL268" s="34">
        <v>7300</v>
      </c>
      <c r="BM268" s="34">
        <f t="shared" si="51"/>
        <v>87006</v>
      </c>
      <c r="BN268" s="34">
        <f t="shared" si="50"/>
        <v>7200</v>
      </c>
      <c r="BO268" s="34">
        <f t="shared" si="50"/>
        <v>7200</v>
      </c>
      <c r="BP268" s="34">
        <f t="shared" si="50"/>
        <v>7200</v>
      </c>
      <c r="BQ268" s="34">
        <f t="shared" si="50"/>
        <v>7200</v>
      </c>
      <c r="BR268" s="34">
        <f t="shared" si="50"/>
        <v>7200</v>
      </c>
      <c r="BS268" s="34">
        <f t="shared" si="50"/>
        <v>7200</v>
      </c>
      <c r="BT268" s="34">
        <f t="shared" si="50"/>
        <v>7300</v>
      </c>
      <c r="BU268" s="34">
        <f t="shared" si="50"/>
        <v>7300</v>
      </c>
      <c r="BV268" s="34">
        <f t="shared" si="50"/>
        <v>7300</v>
      </c>
      <c r="BW268" s="34">
        <f t="shared" si="49"/>
        <v>7300</v>
      </c>
      <c r="BX268" s="34">
        <f t="shared" si="49"/>
        <v>7300</v>
      </c>
      <c r="BY268" s="34">
        <f t="shared" si="49"/>
        <v>7300</v>
      </c>
      <c r="BZ268" s="64">
        <f t="shared" si="52"/>
        <v>0.1656375535949384</v>
      </c>
    </row>
    <row r="269" spans="1:78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  <c r="BA269" s="34">
        <v>5165.5</v>
      </c>
      <c r="BB269" s="34">
        <v>5284.9</v>
      </c>
      <c r="BC269" s="34">
        <v>5404.3</v>
      </c>
      <c r="BD269" s="34">
        <v>5523.7</v>
      </c>
      <c r="BE269" s="34">
        <v>5643.1</v>
      </c>
      <c r="BF269" s="34">
        <v>5762.5</v>
      </c>
      <c r="BG269" s="34">
        <v>5881.9</v>
      </c>
      <c r="BH269" s="34">
        <v>6001.3</v>
      </c>
      <c r="BI269" s="34">
        <v>6120.7</v>
      </c>
      <c r="BJ269" s="34">
        <v>6240.1</v>
      </c>
      <c r="BK269" s="34">
        <v>6359.5</v>
      </c>
      <c r="BL269" s="34">
        <v>6478.9</v>
      </c>
      <c r="BM269" s="34">
        <f t="shared" si="51"/>
        <v>69866.399999999994</v>
      </c>
      <c r="BN269" s="34">
        <f t="shared" si="50"/>
        <v>5000</v>
      </c>
      <c r="BO269" s="34">
        <f t="shared" si="50"/>
        <v>5100</v>
      </c>
      <c r="BP269" s="34">
        <f t="shared" si="50"/>
        <v>5300</v>
      </c>
      <c r="BQ269" s="34">
        <f t="shared" si="50"/>
        <v>5400</v>
      </c>
      <c r="BR269" s="34">
        <f t="shared" si="50"/>
        <v>5600</v>
      </c>
      <c r="BS269" s="34">
        <f t="shared" si="50"/>
        <v>5700</v>
      </c>
      <c r="BT269" s="34">
        <f t="shared" si="50"/>
        <v>5900</v>
      </c>
      <c r="BU269" s="34">
        <f t="shared" si="50"/>
        <v>6100</v>
      </c>
      <c r="BV269" s="34">
        <f t="shared" si="50"/>
        <v>6200</v>
      </c>
      <c r="BW269" s="34">
        <f t="shared" si="49"/>
        <v>6400</v>
      </c>
      <c r="BX269" s="34">
        <f t="shared" si="49"/>
        <v>6500</v>
      </c>
      <c r="BY269" s="34">
        <f t="shared" si="49"/>
        <v>6700</v>
      </c>
      <c r="BZ269" s="64">
        <f t="shared" si="52"/>
        <v>0.87292011688727722</v>
      </c>
    </row>
    <row r="270" spans="1:78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  <c r="BA270" s="34">
        <v>16510</v>
      </c>
      <c r="BB270" s="34">
        <v>16627.3</v>
      </c>
      <c r="BC270" s="34">
        <v>16744.599999999999</v>
      </c>
      <c r="BD270" s="34">
        <v>16861.900000000001</v>
      </c>
      <c r="BE270" s="34">
        <v>16979.2</v>
      </c>
      <c r="BF270" s="34">
        <v>17096.5</v>
      </c>
      <c r="BG270" s="34">
        <v>17213.8</v>
      </c>
      <c r="BH270" s="34">
        <v>17331.099999999999</v>
      </c>
      <c r="BI270" s="34">
        <v>17448.400000000001</v>
      </c>
      <c r="BJ270" s="34">
        <v>17565.7</v>
      </c>
      <c r="BK270" s="34">
        <v>17683</v>
      </c>
      <c r="BL270" s="34">
        <v>17800.3</v>
      </c>
      <c r="BM270" s="34">
        <f t="shared" si="51"/>
        <v>205861.8</v>
      </c>
      <c r="BN270" s="34">
        <f t="shared" si="50"/>
        <v>16500</v>
      </c>
      <c r="BO270" s="34">
        <f t="shared" si="50"/>
        <v>16600</v>
      </c>
      <c r="BP270" s="34">
        <f t="shared" si="50"/>
        <v>16700</v>
      </c>
      <c r="BQ270" s="34">
        <f t="shared" si="50"/>
        <v>16800</v>
      </c>
      <c r="BR270" s="34">
        <f t="shared" si="50"/>
        <v>17000</v>
      </c>
      <c r="BS270" s="34">
        <f t="shared" si="50"/>
        <v>17100</v>
      </c>
      <c r="BT270" s="34">
        <f t="shared" si="50"/>
        <v>17200</v>
      </c>
      <c r="BU270" s="34">
        <f t="shared" si="50"/>
        <v>17300</v>
      </c>
      <c r="BV270" s="34">
        <f t="shared" si="50"/>
        <v>17500</v>
      </c>
      <c r="BW270" s="34">
        <f t="shared" si="49"/>
        <v>17600</v>
      </c>
      <c r="BX270" s="34">
        <f t="shared" si="49"/>
        <v>17700</v>
      </c>
      <c r="BY270" s="34">
        <f t="shared" si="49"/>
        <v>17900</v>
      </c>
      <c r="BZ270" s="64">
        <f t="shared" si="52"/>
        <v>0.92969578384226925</v>
      </c>
    </row>
    <row r="271" spans="1:78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  <c r="BA271" s="34">
        <v>13972.5</v>
      </c>
      <c r="BB271" s="34">
        <v>14172.9</v>
      </c>
      <c r="BC271" s="34">
        <v>14373.3</v>
      </c>
      <c r="BD271" s="34">
        <v>14573.7</v>
      </c>
      <c r="BE271" s="34">
        <v>14774.1</v>
      </c>
      <c r="BF271" s="34">
        <v>14974.5</v>
      </c>
      <c r="BG271" s="34">
        <v>15174.9</v>
      </c>
      <c r="BH271" s="34">
        <v>15375.3</v>
      </c>
      <c r="BI271" s="34">
        <v>15575.7</v>
      </c>
      <c r="BJ271" s="34">
        <v>15776.1</v>
      </c>
      <c r="BK271" s="34">
        <v>15976.5</v>
      </c>
      <c r="BL271" s="34">
        <v>16176.9</v>
      </c>
      <c r="BM271" s="34">
        <f t="shared" si="51"/>
        <v>180896.4</v>
      </c>
      <c r="BN271" s="34">
        <f t="shared" si="50"/>
        <v>13800</v>
      </c>
      <c r="BO271" s="34">
        <f t="shared" si="50"/>
        <v>14000</v>
      </c>
      <c r="BP271" s="34">
        <f t="shared" si="50"/>
        <v>14200</v>
      </c>
      <c r="BQ271" s="34">
        <f t="shared" si="50"/>
        <v>14500</v>
      </c>
      <c r="BR271" s="34">
        <f t="shared" si="50"/>
        <v>14700</v>
      </c>
      <c r="BS271" s="34">
        <f t="shared" si="50"/>
        <v>15000</v>
      </c>
      <c r="BT271" s="34">
        <f t="shared" si="50"/>
        <v>15200</v>
      </c>
      <c r="BU271" s="34">
        <f t="shared" si="50"/>
        <v>15400</v>
      </c>
      <c r="BV271" s="34">
        <f t="shared" si="50"/>
        <v>15700</v>
      </c>
      <c r="BW271" s="34">
        <f t="shared" si="49"/>
        <v>15900</v>
      </c>
      <c r="BX271" s="34">
        <f t="shared" si="49"/>
        <v>16100</v>
      </c>
      <c r="BY271" s="34">
        <f t="shared" si="49"/>
        <v>16400</v>
      </c>
      <c r="BZ271" s="64">
        <f t="shared" si="52"/>
        <v>0.94744015237964663</v>
      </c>
    </row>
    <row r="272" spans="1:78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  <c r="BA272" s="34">
        <v>20898</v>
      </c>
      <c r="BB272" s="34">
        <v>21185.7</v>
      </c>
      <c r="BC272" s="34">
        <v>21473.4</v>
      </c>
      <c r="BD272" s="34">
        <v>21761.1</v>
      </c>
      <c r="BE272" s="34">
        <v>22048.799999999999</v>
      </c>
      <c r="BF272" s="34">
        <v>22336.5</v>
      </c>
      <c r="BG272" s="34">
        <v>22624.2</v>
      </c>
      <c r="BH272" s="34">
        <v>22911.9</v>
      </c>
      <c r="BI272" s="34">
        <v>23199.599999999999</v>
      </c>
      <c r="BJ272" s="34">
        <v>23487.3</v>
      </c>
      <c r="BK272" s="34">
        <v>23775</v>
      </c>
      <c r="BL272" s="34">
        <v>24062.7</v>
      </c>
      <c r="BM272" s="34">
        <f t="shared" si="51"/>
        <v>269764.2</v>
      </c>
      <c r="BN272" s="34">
        <f t="shared" si="50"/>
        <v>20600</v>
      </c>
      <c r="BO272" s="34">
        <f t="shared" si="50"/>
        <v>21000</v>
      </c>
      <c r="BP272" s="34">
        <f t="shared" si="50"/>
        <v>21300</v>
      </c>
      <c r="BQ272" s="34">
        <f t="shared" si="50"/>
        <v>21600</v>
      </c>
      <c r="BR272" s="34">
        <f t="shared" si="50"/>
        <v>22000</v>
      </c>
      <c r="BS272" s="34">
        <f t="shared" si="50"/>
        <v>22300</v>
      </c>
      <c r="BT272" s="34">
        <f t="shared" si="50"/>
        <v>22700</v>
      </c>
      <c r="BU272" s="34">
        <f t="shared" si="50"/>
        <v>23000</v>
      </c>
      <c r="BV272" s="34">
        <f t="shared" si="50"/>
        <v>23300</v>
      </c>
      <c r="BW272" s="34">
        <f t="shared" si="49"/>
        <v>23700</v>
      </c>
      <c r="BX272" s="34">
        <f t="shared" si="49"/>
        <v>24000</v>
      </c>
      <c r="BY272" s="34">
        <f t="shared" si="49"/>
        <v>24300</v>
      </c>
      <c r="BZ272" s="64">
        <f t="shared" si="52"/>
        <v>0.98540092828074399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  <c r="BA273" s="34">
        <v>16441</v>
      </c>
      <c r="BB273" s="34">
        <v>16631</v>
      </c>
      <c r="BC273" s="34">
        <v>16821</v>
      </c>
      <c r="BD273" s="34">
        <v>17011</v>
      </c>
      <c r="BE273" s="34">
        <v>17201</v>
      </c>
      <c r="BF273" s="34">
        <v>17391</v>
      </c>
      <c r="BG273" s="34">
        <v>17581</v>
      </c>
      <c r="BH273" s="34">
        <v>17771</v>
      </c>
      <c r="BI273" s="34">
        <v>17961</v>
      </c>
      <c r="BJ273" s="34">
        <v>18151</v>
      </c>
      <c r="BK273" s="34">
        <v>18341</v>
      </c>
      <c r="BL273" s="34">
        <v>18531</v>
      </c>
      <c r="BM273" s="34">
        <f t="shared" si="51"/>
        <v>209832</v>
      </c>
      <c r="BN273" s="34">
        <f t="shared" si="50"/>
        <v>16300</v>
      </c>
      <c r="BO273" s="34">
        <f t="shared" si="50"/>
        <v>16500</v>
      </c>
      <c r="BP273" s="34">
        <f t="shared" si="50"/>
        <v>16700</v>
      </c>
      <c r="BQ273" s="34">
        <f t="shared" ref="BQ273:BV280" si="53">ROUND($BM273/SUM($AO273:$AZ273)*AR273,-2)</f>
        <v>16900</v>
      </c>
      <c r="BR273" s="34">
        <f t="shared" si="53"/>
        <v>17200</v>
      </c>
      <c r="BS273" s="34">
        <f t="shared" si="53"/>
        <v>17400</v>
      </c>
      <c r="BT273" s="34">
        <f t="shared" si="53"/>
        <v>17600</v>
      </c>
      <c r="BU273" s="34">
        <f t="shared" si="53"/>
        <v>17800</v>
      </c>
      <c r="BV273" s="34">
        <f t="shared" si="53"/>
        <v>18000</v>
      </c>
      <c r="BW273" s="34">
        <f t="shared" si="49"/>
        <v>18200</v>
      </c>
      <c r="BX273" s="34">
        <f t="shared" si="49"/>
        <v>18500</v>
      </c>
      <c r="BY273" s="34">
        <f t="shared" si="49"/>
        <v>18700</v>
      </c>
      <c r="BZ273" s="64">
        <f t="shared" si="52"/>
        <v>0.98020656419119456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  <c r="BA274" s="34">
        <v>12703</v>
      </c>
      <c r="BB274" s="34">
        <v>12907</v>
      </c>
      <c r="BC274" s="34">
        <v>13111</v>
      </c>
      <c r="BD274" s="34">
        <v>13315</v>
      </c>
      <c r="BE274" s="34">
        <v>13519</v>
      </c>
      <c r="BF274" s="34">
        <v>13723</v>
      </c>
      <c r="BG274" s="34">
        <v>13927</v>
      </c>
      <c r="BH274" s="34">
        <v>14131</v>
      </c>
      <c r="BI274" s="34">
        <v>14335</v>
      </c>
      <c r="BJ274" s="34">
        <v>14539</v>
      </c>
      <c r="BK274" s="34">
        <v>14743</v>
      </c>
      <c r="BL274" s="34">
        <v>14947</v>
      </c>
      <c r="BM274" s="34">
        <f t="shared" si="51"/>
        <v>165900</v>
      </c>
      <c r="BN274" s="34">
        <f t="shared" ref="BN274:BP280" si="54">ROUND($BM274/SUM($AO274:$AZ274)*AO274,-2)</f>
        <v>12500</v>
      </c>
      <c r="BO274" s="34">
        <f t="shared" si="54"/>
        <v>12700</v>
      </c>
      <c r="BP274" s="34">
        <f t="shared" si="54"/>
        <v>13000</v>
      </c>
      <c r="BQ274" s="34">
        <f t="shared" si="53"/>
        <v>13200</v>
      </c>
      <c r="BR274" s="34">
        <f t="shared" si="53"/>
        <v>13500</v>
      </c>
      <c r="BS274" s="34">
        <f t="shared" si="53"/>
        <v>13700</v>
      </c>
      <c r="BT274" s="34">
        <f t="shared" si="53"/>
        <v>13900</v>
      </c>
      <c r="BU274" s="34">
        <f t="shared" si="53"/>
        <v>14200</v>
      </c>
      <c r="BV274" s="34">
        <f t="shared" si="53"/>
        <v>14400</v>
      </c>
      <c r="BW274" s="34">
        <f t="shared" si="49"/>
        <v>14700</v>
      </c>
      <c r="BX274" s="34">
        <f t="shared" si="49"/>
        <v>14900</v>
      </c>
      <c r="BY274" s="34">
        <f t="shared" si="49"/>
        <v>15200</v>
      </c>
      <c r="BZ274" s="64">
        <f t="shared" si="52"/>
        <v>0.97363465575180408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  <c r="BA275" s="34">
        <v>6418</v>
      </c>
      <c r="BB275" s="34">
        <v>6375</v>
      </c>
      <c r="BC275" s="34">
        <v>6332</v>
      </c>
      <c r="BD275" s="34">
        <v>6289</v>
      </c>
      <c r="BE275" s="34">
        <v>6246</v>
      </c>
      <c r="BF275" s="34">
        <v>6203</v>
      </c>
      <c r="BG275" s="34">
        <v>6160</v>
      </c>
      <c r="BH275" s="34">
        <v>6117</v>
      </c>
      <c r="BI275" s="34">
        <v>6074</v>
      </c>
      <c r="BJ275" s="34">
        <v>6031</v>
      </c>
      <c r="BK275" s="34">
        <v>5988</v>
      </c>
      <c r="BL275" s="34">
        <v>5945</v>
      </c>
      <c r="BM275" s="34">
        <f t="shared" si="51"/>
        <v>74178</v>
      </c>
      <c r="BN275" s="34">
        <f t="shared" si="54"/>
        <v>6400</v>
      </c>
      <c r="BO275" s="34">
        <f t="shared" si="54"/>
        <v>6400</v>
      </c>
      <c r="BP275" s="34">
        <f t="shared" si="54"/>
        <v>6300</v>
      </c>
      <c r="BQ275" s="34">
        <f t="shared" si="53"/>
        <v>6300</v>
      </c>
      <c r="BR275" s="34">
        <f t="shared" si="53"/>
        <v>6200</v>
      </c>
      <c r="BS275" s="34">
        <f t="shared" si="53"/>
        <v>6200</v>
      </c>
      <c r="BT275" s="34">
        <f t="shared" si="53"/>
        <v>6200</v>
      </c>
      <c r="BU275" s="34">
        <f t="shared" si="53"/>
        <v>6100</v>
      </c>
      <c r="BV275" s="34">
        <f t="shared" si="53"/>
        <v>6100</v>
      </c>
      <c r="BW275" s="34">
        <f t="shared" si="49"/>
        <v>6000</v>
      </c>
      <c r="BX275" s="34">
        <f t="shared" si="49"/>
        <v>6000</v>
      </c>
      <c r="BY275" s="34">
        <f t="shared" si="49"/>
        <v>6000</v>
      </c>
      <c r="BZ275" s="64">
        <f t="shared" si="52"/>
        <v>0.65073643298690254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  <c r="BA276" s="34">
        <v>1632</v>
      </c>
      <c r="BB276" s="34">
        <v>1626.3</v>
      </c>
      <c r="BC276" s="34">
        <v>1620.6</v>
      </c>
      <c r="BD276" s="34">
        <v>1614.9</v>
      </c>
      <c r="BE276" s="34">
        <v>1609.2</v>
      </c>
      <c r="BF276" s="34">
        <v>1603.5</v>
      </c>
      <c r="BG276" s="34">
        <v>1597.8</v>
      </c>
      <c r="BH276" s="34">
        <v>1592.1</v>
      </c>
      <c r="BI276" s="34">
        <v>1586.4</v>
      </c>
      <c r="BJ276" s="34">
        <v>1580.7</v>
      </c>
      <c r="BK276" s="34">
        <v>1575</v>
      </c>
      <c r="BL276" s="34">
        <v>1569.3</v>
      </c>
      <c r="BM276" s="34">
        <f t="shared" si="51"/>
        <v>19207.8</v>
      </c>
      <c r="BN276" s="34">
        <f t="shared" si="54"/>
        <v>1600</v>
      </c>
      <c r="BO276" s="34">
        <f t="shared" si="54"/>
        <v>1600</v>
      </c>
      <c r="BP276" s="34">
        <f t="shared" si="54"/>
        <v>1600</v>
      </c>
      <c r="BQ276" s="34">
        <f t="shared" si="53"/>
        <v>1600</v>
      </c>
      <c r="BR276" s="34">
        <f t="shared" si="53"/>
        <v>1600</v>
      </c>
      <c r="BS276" s="34">
        <f t="shared" si="53"/>
        <v>1600</v>
      </c>
      <c r="BT276" s="34">
        <f t="shared" si="53"/>
        <v>1600</v>
      </c>
      <c r="BU276" s="34">
        <f t="shared" si="53"/>
        <v>1600</v>
      </c>
      <c r="BV276" s="34">
        <f t="shared" si="53"/>
        <v>1600</v>
      </c>
      <c r="BW276" s="34">
        <f t="shared" si="49"/>
        <v>1600</v>
      </c>
      <c r="BX276" s="34">
        <f t="shared" si="49"/>
        <v>1600</v>
      </c>
      <c r="BY276" s="34">
        <f t="shared" si="49"/>
        <v>1600</v>
      </c>
      <c r="BZ276" s="64">
        <f t="shared" si="52"/>
        <v>0.14658340584352858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  <c r="BA277" s="34">
        <v>-425</v>
      </c>
      <c r="BB277" s="34">
        <v>-465</v>
      </c>
      <c r="BC277" s="34">
        <v>-505</v>
      </c>
      <c r="BD277" s="34">
        <v>-545</v>
      </c>
      <c r="BE277" s="34">
        <v>-585</v>
      </c>
      <c r="BF277" s="34">
        <v>-625</v>
      </c>
      <c r="BG277" s="34">
        <v>-665</v>
      </c>
      <c r="BH277" s="34">
        <v>-705</v>
      </c>
      <c r="BI277" s="34">
        <v>-745</v>
      </c>
      <c r="BJ277" s="34">
        <v>-785</v>
      </c>
      <c r="BK277" s="34">
        <v>-825</v>
      </c>
      <c r="BL277" s="34">
        <v>-865</v>
      </c>
      <c r="BM277" s="34">
        <f t="shared" si="51"/>
        <v>-7740</v>
      </c>
      <c r="BN277" s="34">
        <f t="shared" si="54"/>
        <v>200</v>
      </c>
      <c r="BO277" s="34">
        <f t="shared" si="54"/>
        <v>100</v>
      </c>
      <c r="BP277" s="34">
        <f t="shared" si="54"/>
        <v>-100</v>
      </c>
      <c r="BQ277" s="34">
        <f t="shared" si="53"/>
        <v>-300</v>
      </c>
      <c r="BR277" s="34">
        <f t="shared" si="53"/>
        <v>-400</v>
      </c>
      <c r="BS277" s="34">
        <f t="shared" si="53"/>
        <v>-600</v>
      </c>
      <c r="BT277" s="34">
        <f t="shared" si="53"/>
        <v>-700</v>
      </c>
      <c r="BU277" s="34">
        <f t="shared" si="53"/>
        <v>-900</v>
      </c>
      <c r="BV277" s="34">
        <f t="shared" si="53"/>
        <v>-1000</v>
      </c>
      <c r="BW277" s="34">
        <f t="shared" si="49"/>
        <v>-1200</v>
      </c>
      <c r="BX277" s="34">
        <f t="shared" si="49"/>
        <v>-1300</v>
      </c>
      <c r="BY277" s="34">
        <f t="shared" si="49"/>
        <v>-1500</v>
      </c>
      <c r="BZ277" s="64">
        <f t="shared" si="52"/>
        <v>0.74011467629280148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  <c r="BA278" s="39">
        <v>4756</v>
      </c>
      <c r="BB278" s="39">
        <v>4579</v>
      </c>
      <c r="BC278" s="39">
        <v>4402</v>
      </c>
      <c r="BD278" s="39">
        <v>4225</v>
      </c>
      <c r="BE278" s="39">
        <v>4048</v>
      </c>
      <c r="BF278" s="39">
        <v>3871</v>
      </c>
      <c r="BG278" s="39">
        <v>3694</v>
      </c>
      <c r="BH278" s="39">
        <v>3517</v>
      </c>
      <c r="BI278" s="39">
        <v>3340</v>
      </c>
      <c r="BJ278" s="39">
        <v>3163</v>
      </c>
      <c r="BK278" s="39">
        <v>2986</v>
      </c>
      <c r="BL278" s="39">
        <v>2809</v>
      </c>
      <c r="BM278" s="39">
        <f t="shared" si="51"/>
        <v>45390</v>
      </c>
      <c r="BN278" s="39">
        <f t="shared" si="54"/>
        <v>4400</v>
      </c>
      <c r="BO278" s="39">
        <f t="shared" si="54"/>
        <v>4300</v>
      </c>
      <c r="BP278" s="39">
        <f t="shared" si="54"/>
        <v>4200</v>
      </c>
      <c r="BQ278" s="39">
        <f t="shared" si="53"/>
        <v>4100</v>
      </c>
      <c r="BR278" s="39">
        <f t="shared" si="53"/>
        <v>4000</v>
      </c>
      <c r="BS278" s="39">
        <f t="shared" si="53"/>
        <v>3800</v>
      </c>
      <c r="BT278" s="39">
        <f t="shared" si="53"/>
        <v>3700</v>
      </c>
      <c r="BU278" s="39">
        <f t="shared" si="53"/>
        <v>3600</v>
      </c>
      <c r="BV278" s="39">
        <f t="shared" si="53"/>
        <v>3500</v>
      </c>
      <c r="BW278" s="39">
        <f t="shared" si="49"/>
        <v>3400</v>
      </c>
      <c r="BX278" s="39">
        <f t="shared" si="49"/>
        <v>3300</v>
      </c>
      <c r="BY278" s="39">
        <f t="shared" si="49"/>
        <v>3200</v>
      </c>
      <c r="BZ278" s="64">
        <f t="shared" si="52"/>
        <v>0.9719580154985481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BL279" si="55">SUBTOTAL(9,E130:E278)</f>
        <v>1063764</v>
      </c>
      <c r="F279" s="43">
        <f t="shared" si="55"/>
        <v>1060169</v>
      </c>
      <c r="G279" s="43">
        <f t="shared" si="55"/>
        <v>1062204</v>
      </c>
      <c r="H279" s="43">
        <f t="shared" si="55"/>
        <v>1054186</v>
      </c>
      <c r="I279" s="43">
        <f t="shared" si="55"/>
        <v>1056639</v>
      </c>
      <c r="J279" s="43">
        <f t="shared" si="55"/>
        <v>1076577</v>
      </c>
      <c r="K279" s="43">
        <f t="shared" si="55"/>
        <v>1067594</v>
      </c>
      <c r="L279" s="43">
        <f t="shared" si="55"/>
        <v>1074720</v>
      </c>
      <c r="M279" s="43">
        <f t="shared" si="55"/>
        <v>1072938</v>
      </c>
      <c r="N279" s="43">
        <f t="shared" si="55"/>
        <v>1068597</v>
      </c>
      <c r="O279" s="43">
        <f t="shared" si="55"/>
        <v>1089594</v>
      </c>
      <c r="P279" s="43">
        <f t="shared" si="55"/>
        <v>1099327</v>
      </c>
      <c r="Q279" s="43">
        <f t="shared" si="55"/>
        <v>1107453</v>
      </c>
      <c r="R279" s="43">
        <f t="shared" si="55"/>
        <v>1104043</v>
      </c>
      <c r="S279" s="43">
        <f t="shared" si="55"/>
        <v>1124340</v>
      </c>
      <c r="T279" s="43">
        <f t="shared" si="55"/>
        <v>1112611</v>
      </c>
      <c r="U279" s="43">
        <f t="shared" si="55"/>
        <v>1119316</v>
      </c>
      <c r="V279" s="43">
        <f t="shared" si="55"/>
        <v>1119540</v>
      </c>
      <c r="W279" s="43">
        <f t="shared" si="55"/>
        <v>1125144</v>
      </c>
      <c r="X279" s="43">
        <f t="shared" si="55"/>
        <v>1119007</v>
      </c>
      <c r="Y279" s="43">
        <f t="shared" si="55"/>
        <v>1114453</v>
      </c>
      <c r="Z279" s="43">
        <f t="shared" si="55"/>
        <v>1103125</v>
      </c>
      <c r="AA279" s="43">
        <f t="shared" si="55"/>
        <v>1103391</v>
      </c>
      <c r="AB279" s="43">
        <f t="shared" si="55"/>
        <v>1110035</v>
      </c>
      <c r="AC279" s="43">
        <f t="shared" si="55"/>
        <v>1111030</v>
      </c>
      <c r="AD279" s="43">
        <f t="shared" si="55"/>
        <v>1121042</v>
      </c>
      <c r="AE279" s="43">
        <f t="shared" si="55"/>
        <v>1126652</v>
      </c>
      <c r="AF279" s="43">
        <f t="shared" si="55"/>
        <v>1121534</v>
      </c>
      <c r="AG279" s="43">
        <f t="shared" si="55"/>
        <v>1136467</v>
      </c>
      <c r="AH279" s="43">
        <f t="shared" si="55"/>
        <v>1124678</v>
      </c>
      <c r="AI279" s="43">
        <f t="shared" si="55"/>
        <v>1117245</v>
      </c>
      <c r="AJ279" s="43">
        <f t="shared" si="55"/>
        <v>1124259</v>
      </c>
      <c r="AK279" s="43">
        <f t="shared" si="55"/>
        <v>1125207</v>
      </c>
      <c r="AL279" s="43">
        <f t="shared" si="55"/>
        <v>1109234</v>
      </c>
      <c r="AM279" s="43">
        <f t="shared" si="55"/>
        <v>1102059</v>
      </c>
      <c r="AN279" s="43">
        <f t="shared" si="55"/>
        <v>1136862</v>
      </c>
      <c r="AO279" s="43">
        <f t="shared" si="55"/>
        <v>1138617</v>
      </c>
      <c r="AP279" s="43">
        <f t="shared" si="55"/>
        <v>1140380</v>
      </c>
      <c r="AQ279" s="43">
        <f t="shared" si="55"/>
        <v>1142136</v>
      </c>
      <c r="AR279" s="43">
        <f t="shared" si="55"/>
        <v>1143892</v>
      </c>
      <c r="AS279" s="43">
        <f t="shared" si="55"/>
        <v>1145649</v>
      </c>
      <c r="AT279" s="43">
        <f t="shared" si="55"/>
        <v>1147399</v>
      </c>
      <c r="AU279" s="43">
        <f t="shared" si="55"/>
        <v>1149153</v>
      </c>
      <c r="AV279" s="43">
        <f t="shared" si="55"/>
        <v>1150915</v>
      </c>
      <c r="AW279" s="43">
        <f t="shared" si="55"/>
        <v>1152672</v>
      </c>
      <c r="AX279" s="43">
        <f t="shared" si="55"/>
        <v>1154421</v>
      </c>
      <c r="AY279" s="43">
        <f t="shared" si="55"/>
        <v>1156181</v>
      </c>
      <c r="AZ279" s="43">
        <f t="shared" si="55"/>
        <v>1157936</v>
      </c>
      <c r="BA279" s="43">
        <f t="shared" si="55"/>
        <v>1159690.5</v>
      </c>
      <c r="BB279" s="43">
        <f t="shared" si="55"/>
        <v>1161445.6999999997</v>
      </c>
      <c r="BC279" s="43">
        <f t="shared" si="55"/>
        <v>1163200.9000000006</v>
      </c>
      <c r="BD279" s="43">
        <f t="shared" si="55"/>
        <v>1164956.0999999994</v>
      </c>
      <c r="BE279" s="43">
        <f t="shared" si="55"/>
        <v>1166711.3000000003</v>
      </c>
      <c r="BF279" s="43">
        <f t="shared" si="55"/>
        <v>1168466.5</v>
      </c>
      <c r="BG279" s="43">
        <f t="shared" si="55"/>
        <v>1170221.6999999997</v>
      </c>
      <c r="BH279" s="43">
        <f t="shared" si="55"/>
        <v>1171976.9000000004</v>
      </c>
      <c r="BI279" s="43">
        <f t="shared" si="55"/>
        <v>1173732.0999999996</v>
      </c>
      <c r="BJ279" s="43">
        <f t="shared" si="55"/>
        <v>1175487.3000000003</v>
      </c>
      <c r="BK279" s="43">
        <f t="shared" si="55"/>
        <v>1177242.5</v>
      </c>
      <c r="BL279" s="43">
        <f t="shared" si="55"/>
        <v>1178997.6999999997</v>
      </c>
      <c r="BM279" s="56">
        <f t="shared" si="51"/>
        <v>14032129.199999999</v>
      </c>
      <c r="BN279" s="43">
        <f t="shared" si="54"/>
        <v>1159500</v>
      </c>
      <c r="BO279" s="43">
        <f t="shared" si="54"/>
        <v>1161300</v>
      </c>
      <c r="BP279" s="43">
        <f t="shared" si="54"/>
        <v>1163100</v>
      </c>
      <c r="BQ279" s="43">
        <f t="shared" si="53"/>
        <v>1164900</v>
      </c>
      <c r="BR279" s="43">
        <f t="shared" si="53"/>
        <v>1166700</v>
      </c>
      <c r="BS279" s="43">
        <f t="shared" si="53"/>
        <v>1168400</v>
      </c>
      <c r="BT279" s="43">
        <f t="shared" si="53"/>
        <v>1170200</v>
      </c>
      <c r="BU279" s="43">
        <f t="shared" si="53"/>
        <v>1172000</v>
      </c>
      <c r="BV279" s="43">
        <f t="shared" si="53"/>
        <v>1173800</v>
      </c>
      <c r="BW279" s="43">
        <f t="shared" si="49"/>
        <v>1175600</v>
      </c>
      <c r="BX279" s="43">
        <f t="shared" si="49"/>
        <v>1177400</v>
      </c>
      <c r="BY279" s="43">
        <f t="shared" si="49"/>
        <v>1179200</v>
      </c>
      <c r="BZ279" s="64">
        <f t="shared" si="52"/>
        <v>0.95219784328346235</v>
      </c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BL280" si="56">SUBTOTAL(9,E2:E278)</f>
        <v>-44693</v>
      </c>
      <c r="F280" s="43">
        <f t="shared" si="56"/>
        <v>-53349</v>
      </c>
      <c r="G280" s="43">
        <f t="shared" si="56"/>
        <v>-59799</v>
      </c>
      <c r="H280" s="43">
        <f t="shared" si="56"/>
        <v>-71904</v>
      </c>
      <c r="I280" s="43">
        <f t="shared" si="56"/>
        <v>-48950</v>
      </c>
      <c r="J280" s="43">
        <f t="shared" si="56"/>
        <v>-18657</v>
      </c>
      <c r="K280" s="43">
        <f t="shared" si="56"/>
        <v>-13493</v>
      </c>
      <c r="L280" s="43">
        <f t="shared" si="56"/>
        <v>-22606</v>
      </c>
      <c r="M280" s="43">
        <f t="shared" si="56"/>
        <v>-29260</v>
      </c>
      <c r="N280" s="43">
        <f t="shared" si="56"/>
        <v>-58554</v>
      </c>
      <c r="O280" s="43">
        <f t="shared" si="56"/>
        <v>-31391</v>
      </c>
      <c r="P280" s="43">
        <f t="shared" si="56"/>
        <v>-21077</v>
      </c>
      <c r="Q280" s="43">
        <f t="shared" si="56"/>
        <v>-4697</v>
      </c>
      <c r="R280" s="43">
        <f t="shared" si="56"/>
        <v>-19538</v>
      </c>
      <c r="S280" s="43">
        <f t="shared" si="56"/>
        <v>-39010</v>
      </c>
      <c r="T280" s="43">
        <f t="shared" si="56"/>
        <v>-45176</v>
      </c>
      <c r="U280" s="43">
        <f t="shared" si="56"/>
        <v>-40020</v>
      </c>
      <c r="V280" s="43">
        <f t="shared" si="56"/>
        <v>-44885</v>
      </c>
      <c r="W280" s="43">
        <f t="shared" si="56"/>
        <v>-65593</v>
      </c>
      <c r="X280" s="43">
        <f t="shared" si="56"/>
        <v>-53104</v>
      </c>
      <c r="Y280" s="43">
        <f t="shared" si="56"/>
        <v>-78056</v>
      </c>
      <c r="Z280" s="43">
        <f t="shared" si="56"/>
        <v>-86956</v>
      </c>
      <c r="AA280" s="43">
        <f t="shared" si="56"/>
        <v>-68822</v>
      </c>
      <c r="AB280" s="43">
        <f t="shared" si="56"/>
        <v>-55164</v>
      </c>
      <c r="AC280" s="43">
        <f t="shared" si="56"/>
        <v>-32117</v>
      </c>
      <c r="AD280" s="43">
        <f t="shared" si="56"/>
        <v>-22337</v>
      </c>
      <c r="AE280" s="43">
        <f t="shared" si="56"/>
        <v>-35602</v>
      </c>
      <c r="AF280" s="43">
        <f t="shared" si="56"/>
        <v>-20340</v>
      </c>
      <c r="AG280" s="43">
        <f t="shared" si="56"/>
        <v>-5341</v>
      </c>
      <c r="AH280" s="43">
        <f t="shared" si="56"/>
        <v>-27275</v>
      </c>
      <c r="AI280" s="43">
        <f t="shared" si="56"/>
        <v>-31312</v>
      </c>
      <c r="AJ280" s="43">
        <f t="shared" si="56"/>
        <v>-47893</v>
      </c>
      <c r="AK280" s="43">
        <f t="shared" si="56"/>
        <v>-81005</v>
      </c>
      <c r="AL280" s="43">
        <f t="shared" si="56"/>
        <v>-83206</v>
      </c>
      <c r="AM280" s="43">
        <f t="shared" si="56"/>
        <v>-65202</v>
      </c>
      <c r="AN280" s="43">
        <f t="shared" si="56"/>
        <v>-49561</v>
      </c>
      <c r="AO280" s="43">
        <f t="shared" si="56"/>
        <v>74606.150490195956</v>
      </c>
      <c r="AP280" s="43">
        <f t="shared" si="56"/>
        <v>-49242</v>
      </c>
      <c r="AQ280" s="43">
        <f t="shared" si="56"/>
        <v>-110095.63535294123</v>
      </c>
      <c r="AR280" s="43">
        <f t="shared" si="56"/>
        <v>-50958</v>
      </c>
      <c r="AS280" s="43">
        <f t="shared" si="56"/>
        <v>-54807.42119607795</v>
      </c>
      <c r="AT280" s="43">
        <f t="shared" si="56"/>
        <v>-52669</v>
      </c>
      <c r="AU280" s="43">
        <f t="shared" si="56"/>
        <v>-86521.207039216068</v>
      </c>
      <c r="AV280" s="43">
        <f t="shared" si="56"/>
        <v>1023</v>
      </c>
      <c r="AW280" s="43">
        <f t="shared" si="56"/>
        <v>-32891</v>
      </c>
      <c r="AX280" s="43">
        <f t="shared" si="56"/>
        <v>-10488</v>
      </c>
      <c r="AY280" s="43">
        <f t="shared" si="56"/>
        <v>7363</v>
      </c>
      <c r="AZ280" s="43">
        <f t="shared" si="56"/>
        <v>-81799</v>
      </c>
      <c r="BA280" s="43">
        <f t="shared" si="56"/>
        <v>-37506.5</v>
      </c>
      <c r="BB280" s="43">
        <f t="shared" si="56"/>
        <v>-15101.400000000784</v>
      </c>
      <c r="BC280" s="43">
        <f t="shared" si="56"/>
        <v>2742.6999999999402</v>
      </c>
      <c r="BD280" s="43">
        <f t="shared" si="56"/>
        <v>-86412.200000000536</v>
      </c>
      <c r="BE280" s="43">
        <f t="shared" si="56"/>
        <v>-42122.099999999322</v>
      </c>
      <c r="BF280" s="43">
        <f t="shared" si="56"/>
        <v>-19717</v>
      </c>
      <c r="BG280" s="43">
        <f t="shared" si="56"/>
        <v>-1872.900000000317</v>
      </c>
      <c r="BH280" s="43">
        <f t="shared" si="56"/>
        <v>-91027.799999999464</v>
      </c>
      <c r="BI280" s="43">
        <f t="shared" si="56"/>
        <v>-46737.700000000179</v>
      </c>
      <c r="BJ280" s="43">
        <f t="shared" si="56"/>
        <v>-24332.599999999318</v>
      </c>
      <c r="BK280" s="43">
        <f t="shared" si="56"/>
        <v>-6488.5</v>
      </c>
      <c r="BL280" s="43">
        <f t="shared" si="56"/>
        <v>-95643.400000000242</v>
      </c>
      <c r="BM280" s="56">
        <f t="shared" si="51"/>
        <v>-464219.40000000026</v>
      </c>
      <c r="BN280" s="43">
        <f t="shared" si="54"/>
        <v>77600</v>
      </c>
      <c r="BO280" s="43">
        <f t="shared" si="54"/>
        <v>-51200</v>
      </c>
      <c r="BP280" s="43">
        <f t="shared" si="54"/>
        <v>-114500</v>
      </c>
      <c r="BQ280" s="43">
        <f t="shared" si="53"/>
        <v>-53000</v>
      </c>
      <c r="BR280" s="43">
        <f t="shared" si="53"/>
        <v>-57000</v>
      </c>
      <c r="BS280" s="43">
        <f t="shared" si="53"/>
        <v>-54800</v>
      </c>
      <c r="BT280" s="43">
        <f t="shared" si="53"/>
        <v>-90000</v>
      </c>
      <c r="BU280" s="43">
        <f t="shared" si="53"/>
        <v>1100</v>
      </c>
      <c r="BV280" s="43">
        <f t="shared" si="53"/>
        <v>-34200</v>
      </c>
      <c r="BW280" s="43">
        <f t="shared" si="49"/>
        <v>-10900</v>
      </c>
      <c r="BX280" s="43">
        <f t="shared" si="49"/>
        <v>7700</v>
      </c>
      <c r="BY280" s="43">
        <f t="shared" si="49"/>
        <v>-85000</v>
      </c>
      <c r="BZ280" s="64">
        <f t="shared" si="52"/>
        <v>1.6357308304847749E-2</v>
      </c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</sheetData>
  <conditionalFormatting sqref="BZ2:BZ280">
    <cfRule type="cellIs" dxfId="1" priority="1" operator="lessThan">
      <formula>0.6</formula>
    </cfRule>
  </conditionalFormatting>
  <pageMargins left="0.7" right="0.7" top="0.75" bottom="0.75" header="0.3" footer="0.3"/>
  <pageSetup orientation="portrait" horizontalDpi="360" verticalDpi="36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302"/>
  <sheetViews>
    <sheetView showGridLines="0" topLeftCell="D1" zoomScale="85" zoomScaleNormal="85" workbookViewId="0">
      <pane xSplit="1" ySplit="1" topLeftCell="BJ277" activePane="bottomRight" state="frozen"/>
      <selection activeCell="D1" sqref="D1"/>
      <selection pane="topRight" activeCell="E1" sqref="E1"/>
      <selection pane="bottomLeft" activeCell="D2" sqref="D2"/>
      <selection pane="bottomRight" activeCell="BL289" sqref="BL289"/>
    </sheetView>
  </sheetViews>
  <sheetFormatPr defaultRowHeight="15.75" x14ac:dyDescent="0.25"/>
  <cols>
    <col min="1" max="1" width="16" style="47" customWidth="1"/>
    <col min="2" max="2" width="0" style="47" hidden="1" customWidth="1"/>
    <col min="3" max="3" width="21" style="47" customWidth="1"/>
    <col min="4" max="4" width="36.85546875" style="47" customWidth="1"/>
    <col min="5" max="62" width="14.5703125" style="48" customWidth="1"/>
    <col min="63" max="63" width="15.140625" style="48" customWidth="1"/>
    <col min="64" max="77" width="14.5703125" style="48" customWidth="1"/>
    <col min="78" max="78" width="14.85546875" style="35" customWidth="1"/>
    <col min="79" max="79" width="9.85546875" style="35" customWidth="1"/>
    <col min="80" max="255" width="9.140625" style="35"/>
    <col min="256" max="16384" width="9.140625" style="36"/>
  </cols>
  <sheetData>
    <row r="1" spans="1:255" s="31" customFormat="1" x14ac:dyDescent="0.25">
      <c r="A1" s="28" t="s">
        <v>58</v>
      </c>
      <c r="B1" s="28" t="s">
        <v>59</v>
      </c>
      <c r="C1" s="28" t="s">
        <v>60</v>
      </c>
      <c r="D1" s="28" t="s">
        <v>61</v>
      </c>
      <c r="E1" s="29">
        <v>41670</v>
      </c>
      <c r="F1" s="29">
        <v>41698</v>
      </c>
      <c r="G1" s="29">
        <v>41729</v>
      </c>
      <c r="H1" s="29">
        <v>41759</v>
      </c>
      <c r="I1" s="29">
        <v>41790</v>
      </c>
      <c r="J1" s="29">
        <v>41820</v>
      </c>
      <c r="K1" s="29">
        <v>41851</v>
      </c>
      <c r="L1" s="29">
        <v>41882</v>
      </c>
      <c r="M1" s="29">
        <v>41912</v>
      </c>
      <c r="N1" s="29">
        <v>41943</v>
      </c>
      <c r="O1" s="29">
        <v>41973</v>
      </c>
      <c r="P1" s="29">
        <v>42004</v>
      </c>
      <c r="Q1" s="29">
        <v>42035</v>
      </c>
      <c r="R1" s="29">
        <v>42063</v>
      </c>
      <c r="S1" s="29">
        <v>42094</v>
      </c>
      <c r="T1" s="29">
        <v>42124</v>
      </c>
      <c r="U1" s="29">
        <v>42155</v>
      </c>
      <c r="V1" s="29">
        <v>42185</v>
      </c>
      <c r="W1" s="29">
        <v>42216</v>
      </c>
      <c r="X1" s="29">
        <v>42247</v>
      </c>
      <c r="Y1" s="29">
        <v>42277</v>
      </c>
      <c r="Z1" s="29">
        <v>42308</v>
      </c>
      <c r="AA1" s="29">
        <v>42338</v>
      </c>
      <c r="AB1" s="29">
        <v>42369</v>
      </c>
      <c r="AC1" s="29">
        <v>42400</v>
      </c>
      <c r="AD1" s="29">
        <v>42429</v>
      </c>
      <c r="AE1" s="29">
        <v>42460</v>
      </c>
      <c r="AF1" s="29">
        <v>42490</v>
      </c>
      <c r="AG1" s="29">
        <v>42521</v>
      </c>
      <c r="AH1" s="29">
        <v>42551</v>
      </c>
      <c r="AI1" s="29">
        <v>42582</v>
      </c>
      <c r="AJ1" s="29">
        <v>42613</v>
      </c>
      <c r="AK1" s="29">
        <v>42643</v>
      </c>
      <c r="AL1" s="29">
        <v>42674</v>
      </c>
      <c r="AM1" s="29">
        <v>42704</v>
      </c>
      <c r="AN1" s="29">
        <v>42735</v>
      </c>
      <c r="AO1" s="29">
        <v>42766</v>
      </c>
      <c r="AP1" s="29">
        <v>42794</v>
      </c>
      <c r="AQ1" s="29">
        <v>42825</v>
      </c>
      <c r="AR1" s="29">
        <v>42855</v>
      </c>
      <c r="AS1" s="29">
        <v>42886</v>
      </c>
      <c r="AT1" s="29">
        <v>42916</v>
      </c>
      <c r="AU1" s="29">
        <v>42947</v>
      </c>
      <c r="AV1" s="29">
        <v>42978</v>
      </c>
      <c r="AW1" s="29">
        <v>43008</v>
      </c>
      <c r="AX1" s="29">
        <v>43039</v>
      </c>
      <c r="AY1" s="29">
        <v>43069</v>
      </c>
      <c r="AZ1" s="29">
        <v>43100</v>
      </c>
      <c r="BA1" s="29">
        <v>43131</v>
      </c>
      <c r="BB1" s="29">
        <v>43159</v>
      </c>
      <c r="BC1" s="29">
        <v>43190</v>
      </c>
      <c r="BD1" s="29">
        <v>43220</v>
      </c>
      <c r="BE1" s="29">
        <v>43251</v>
      </c>
      <c r="BF1" s="29">
        <v>43281</v>
      </c>
      <c r="BG1" s="29">
        <v>43312</v>
      </c>
      <c r="BH1" s="29">
        <v>43343</v>
      </c>
      <c r="BI1" s="29">
        <v>43373</v>
      </c>
      <c r="BJ1" s="29">
        <v>43404</v>
      </c>
      <c r="BK1" s="29">
        <v>43434</v>
      </c>
      <c r="BL1" s="29">
        <v>43465</v>
      </c>
      <c r="BM1" s="55" t="s">
        <v>645</v>
      </c>
      <c r="BN1" s="88">
        <v>43131</v>
      </c>
      <c r="BO1" s="88">
        <v>43159</v>
      </c>
      <c r="BP1" s="88">
        <v>43190</v>
      </c>
      <c r="BQ1" s="88">
        <v>43220</v>
      </c>
      <c r="BR1" s="88">
        <v>43251</v>
      </c>
      <c r="BS1" s="88">
        <v>43281</v>
      </c>
      <c r="BT1" s="88">
        <v>43312</v>
      </c>
      <c r="BU1" s="88">
        <v>43343</v>
      </c>
      <c r="BV1" s="88">
        <v>43373</v>
      </c>
      <c r="BW1" s="88">
        <v>43404</v>
      </c>
      <c r="BX1" s="88">
        <v>43434</v>
      </c>
      <c r="BY1" s="88">
        <v>43465</v>
      </c>
      <c r="BZ1" s="30" t="s">
        <v>620</v>
      </c>
      <c r="CA1" s="30"/>
      <c r="CB1" s="30"/>
      <c r="CC1" s="30" t="s">
        <v>622</v>
      </c>
      <c r="CD1" s="30"/>
      <c r="CE1" s="30"/>
      <c r="CF1" s="66">
        <v>2.5000000000000001E-2</v>
      </c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x14ac:dyDescent="0.25">
      <c r="A2" s="32" t="s">
        <v>62</v>
      </c>
      <c r="B2" s="33">
        <v>1</v>
      </c>
      <c r="C2" s="32" t="s">
        <v>63</v>
      </c>
      <c r="D2" s="32" t="s">
        <v>64</v>
      </c>
      <c r="E2" s="34">
        <v>-408012</v>
      </c>
      <c r="F2" s="34">
        <v>-411600</v>
      </c>
      <c r="G2" s="34">
        <v>-397531</v>
      </c>
      <c r="H2" s="34">
        <v>-381577</v>
      </c>
      <c r="I2" s="34">
        <v>-363083</v>
      </c>
      <c r="J2" s="34">
        <v>-352825</v>
      </c>
      <c r="K2" s="34">
        <v>-364536</v>
      </c>
      <c r="L2" s="34">
        <v>-372470</v>
      </c>
      <c r="M2" s="34">
        <v>-377356</v>
      </c>
      <c r="N2" s="34">
        <v>-385781</v>
      </c>
      <c r="O2" s="34">
        <v>-384650</v>
      </c>
      <c r="P2" s="34">
        <v>-368675</v>
      </c>
      <c r="Q2" s="34">
        <v>-362389</v>
      </c>
      <c r="R2" s="34">
        <v>-351495</v>
      </c>
      <c r="S2" s="34">
        <v>-365597</v>
      </c>
      <c r="T2" s="34">
        <v>-375879</v>
      </c>
      <c r="U2" s="34">
        <v>-357404</v>
      </c>
      <c r="V2" s="34">
        <v>-369825</v>
      </c>
      <c r="W2" s="34">
        <v>-371798</v>
      </c>
      <c r="X2" s="34">
        <v>-373295</v>
      </c>
      <c r="Y2" s="34">
        <v>-373809</v>
      </c>
      <c r="Z2" s="34">
        <v>-379357</v>
      </c>
      <c r="AA2" s="34">
        <v>-380696</v>
      </c>
      <c r="AB2" s="34">
        <v>-377951</v>
      </c>
      <c r="AC2" s="34">
        <v>-367525</v>
      </c>
      <c r="AD2" s="34">
        <v>-354940</v>
      </c>
      <c r="AE2" s="34">
        <v>-368519</v>
      </c>
      <c r="AF2" s="34">
        <v>-363787</v>
      </c>
      <c r="AG2" s="34">
        <v>-371301</v>
      </c>
      <c r="AH2" s="34">
        <v>-367221</v>
      </c>
      <c r="AI2" s="34">
        <v>-373609</v>
      </c>
      <c r="AJ2" s="34">
        <v>-376025</v>
      </c>
      <c r="AK2" s="34">
        <v>-381867</v>
      </c>
      <c r="AL2" s="34">
        <v>-384481</v>
      </c>
      <c r="AM2" s="34">
        <v>-380778</v>
      </c>
      <c r="AN2" s="34">
        <v>-368843</v>
      </c>
      <c r="AO2" s="34">
        <f>-368544.849509804+123000</f>
        <v>-245544.84950980399</v>
      </c>
      <c r="AP2" s="34">
        <v>-368246</v>
      </c>
      <c r="AQ2" s="34">
        <f>-367947.635352941-60000</f>
        <v>-427947.635352941</v>
      </c>
      <c r="AR2" s="34">
        <v>-367649</v>
      </c>
      <c r="AS2" s="34">
        <f>-367350.421196078-3000</f>
        <v>-370350.42119607801</v>
      </c>
      <c r="AT2" s="34">
        <v>-367052</v>
      </c>
      <c r="AU2" s="34">
        <f>-366753.207039216-33000</f>
        <v>-399753.20703921601</v>
      </c>
      <c r="AV2" s="34">
        <f>-366455+55400</f>
        <v>-311055</v>
      </c>
      <c r="AW2" s="34">
        <f>-366156+22340</f>
        <v>-343816</v>
      </c>
      <c r="AX2" s="34">
        <f>-365857+45600</f>
        <v>-320257</v>
      </c>
      <c r="AY2" s="34">
        <f>-365559+64300</f>
        <v>-301259</v>
      </c>
      <c r="AZ2" s="34">
        <f>-365260-24000</f>
        <v>-389260</v>
      </c>
      <c r="BA2" s="34">
        <f t="shared" ref="BA2" si="0">-366156+22340</f>
        <v>-343816</v>
      </c>
      <c r="BB2" s="34">
        <f t="shared" ref="BB2" si="1">-365857+45600</f>
        <v>-320257</v>
      </c>
      <c r="BC2" s="34">
        <f t="shared" ref="BC2" si="2">-365559+64300</f>
        <v>-301259</v>
      </c>
      <c r="BD2" s="34">
        <f t="shared" ref="BD2" si="3">-365260-24000</f>
        <v>-389260</v>
      </c>
      <c r="BE2" s="34">
        <f t="shared" ref="BE2" si="4">-366156+22340</f>
        <v>-343816</v>
      </c>
      <c r="BF2" s="34">
        <f t="shared" ref="BF2" si="5">-365857+45600</f>
        <v>-320257</v>
      </c>
      <c r="BG2" s="34">
        <f t="shared" ref="BG2" si="6">-365559+64300</f>
        <v>-301259</v>
      </c>
      <c r="BH2" s="34">
        <f t="shared" ref="BH2" si="7">-365260-24000</f>
        <v>-389260</v>
      </c>
      <c r="BI2" s="34">
        <f t="shared" ref="BI2" si="8">-366156+22340</f>
        <v>-343816</v>
      </c>
      <c r="BJ2" s="34">
        <f t="shared" ref="BJ2" si="9">-365857+45600</f>
        <v>-320257</v>
      </c>
      <c r="BK2" s="34">
        <f t="shared" ref="BK2" si="10">-365559+64300</f>
        <v>-301259</v>
      </c>
      <c r="BL2" s="34">
        <f t="shared" ref="BL2" si="11">-365260-24000</f>
        <v>-389260</v>
      </c>
      <c r="BM2" s="34">
        <f>SUM(BA2:BL2)</f>
        <v>-4063776</v>
      </c>
      <c r="BN2" s="34">
        <f>ROUND($BM2/SUM($AO2:$AZ2)*AO2,-2)</f>
        <v>-236900</v>
      </c>
      <c r="BO2" s="34">
        <f t="shared" ref="BO2:BY17" si="12">ROUND($BM2/SUM($AO2:$AZ2)*AP2,-2)</f>
        <v>-355300</v>
      </c>
      <c r="BP2" s="34">
        <f t="shared" si="12"/>
        <v>-412900</v>
      </c>
      <c r="BQ2" s="34">
        <f t="shared" si="12"/>
        <v>-354700</v>
      </c>
      <c r="BR2" s="34">
        <f t="shared" si="12"/>
        <v>-357300</v>
      </c>
      <c r="BS2" s="34">
        <f t="shared" si="12"/>
        <v>-354100</v>
      </c>
      <c r="BT2" s="34">
        <f t="shared" si="12"/>
        <v>-385700</v>
      </c>
      <c r="BU2" s="34">
        <f t="shared" si="12"/>
        <v>-300100</v>
      </c>
      <c r="BV2" s="34">
        <f t="shared" si="12"/>
        <v>-331700</v>
      </c>
      <c r="BW2" s="34">
        <f t="shared" si="12"/>
        <v>-309000</v>
      </c>
      <c r="BX2" s="34">
        <f t="shared" si="12"/>
        <v>-290600</v>
      </c>
      <c r="BY2" s="34">
        <f t="shared" si="12"/>
        <v>-375500</v>
      </c>
      <c r="BZ2" s="64">
        <f>ABS(PEARSON(E2:BL2,$E$1:$BL$1))</f>
        <v>0.4441945958884661</v>
      </c>
    </row>
    <row r="3" spans="1:255" x14ac:dyDescent="0.25">
      <c r="A3" s="32" t="s">
        <v>65</v>
      </c>
      <c r="B3" s="33">
        <v>1</v>
      </c>
      <c r="C3" s="32" t="s">
        <v>63</v>
      </c>
      <c r="D3" s="32" t="s">
        <v>66</v>
      </c>
      <c r="E3" s="34">
        <v>-643509</v>
      </c>
      <c r="F3" s="34">
        <v>-641723</v>
      </c>
      <c r="G3" s="34">
        <v>-651672</v>
      </c>
      <c r="H3" s="34">
        <v>-657879</v>
      </c>
      <c r="I3" s="34">
        <v>-668881</v>
      </c>
      <c r="J3" s="34">
        <v>-667054</v>
      </c>
      <c r="K3" s="34">
        <v>-675294</v>
      </c>
      <c r="L3" s="34">
        <v>-676577</v>
      </c>
      <c r="M3" s="34">
        <v>-666941</v>
      </c>
      <c r="N3" s="34">
        <v>-666401</v>
      </c>
      <c r="O3" s="34">
        <v>-655812</v>
      </c>
      <c r="P3" s="34">
        <v>-647725</v>
      </c>
      <c r="Q3" s="34">
        <v>-652136</v>
      </c>
      <c r="R3" s="34">
        <v>-664798</v>
      </c>
      <c r="S3" s="34">
        <v>-668893</v>
      </c>
      <c r="T3" s="34">
        <v>-659884</v>
      </c>
      <c r="U3" s="34">
        <v>-676852</v>
      </c>
      <c r="V3" s="34">
        <v>-670413</v>
      </c>
      <c r="W3" s="34">
        <v>-683042</v>
      </c>
      <c r="X3" s="34">
        <v>-682948</v>
      </c>
      <c r="Y3" s="34">
        <v>-691371</v>
      </c>
      <c r="Z3" s="34">
        <v>-687079</v>
      </c>
      <c r="AA3" s="34">
        <v>-691449</v>
      </c>
      <c r="AB3" s="34">
        <v>-694110</v>
      </c>
      <c r="AC3" s="34">
        <v>-694052</v>
      </c>
      <c r="AD3" s="34">
        <v>-704211</v>
      </c>
      <c r="AE3" s="34">
        <v>-712967</v>
      </c>
      <c r="AF3" s="34">
        <v>-715280</v>
      </c>
      <c r="AG3" s="34">
        <v>-715221</v>
      </c>
      <c r="AH3" s="34">
        <v>-724800</v>
      </c>
      <c r="AI3" s="34">
        <v>-728275</v>
      </c>
      <c r="AJ3" s="34">
        <v>-731079</v>
      </c>
      <c r="AK3" s="34">
        <v>-740464</v>
      </c>
      <c r="AL3" s="34">
        <v>-735138</v>
      </c>
      <c r="AM3" s="34">
        <v>-724979</v>
      </c>
      <c r="AN3" s="34">
        <v>-731191</v>
      </c>
      <c r="AO3" s="34">
        <v>-733767</v>
      </c>
      <c r="AP3" s="34">
        <v>-736343</v>
      </c>
      <c r="AQ3" s="34">
        <v>-738919</v>
      </c>
      <c r="AR3" s="34">
        <v>-741494</v>
      </c>
      <c r="AS3" s="34">
        <v>-744070</v>
      </c>
      <c r="AT3" s="34">
        <v>-746646</v>
      </c>
      <c r="AU3" s="34">
        <v>-749222</v>
      </c>
      <c r="AV3" s="34">
        <v>-751798</v>
      </c>
      <c r="AW3" s="34">
        <v>-754374</v>
      </c>
      <c r="AX3" s="34">
        <v>-756949</v>
      </c>
      <c r="AY3" s="34">
        <v>-759525</v>
      </c>
      <c r="AZ3" s="34">
        <v>-762101</v>
      </c>
      <c r="BA3" s="34">
        <v>-764676.5</v>
      </c>
      <c r="BB3" s="34">
        <v>-767252.2</v>
      </c>
      <c r="BC3" s="34">
        <v>-769827.9</v>
      </c>
      <c r="BD3" s="34">
        <v>-772403.6</v>
      </c>
      <c r="BE3" s="34">
        <v>-774979.3</v>
      </c>
      <c r="BF3" s="34">
        <v>-777555</v>
      </c>
      <c r="BG3" s="34">
        <v>-780130.7</v>
      </c>
      <c r="BH3" s="34">
        <v>-782706.4</v>
      </c>
      <c r="BI3" s="34">
        <v>-785282.1</v>
      </c>
      <c r="BJ3" s="34">
        <v>-787857.8</v>
      </c>
      <c r="BK3" s="34">
        <v>-790433.5</v>
      </c>
      <c r="BL3" s="34">
        <v>-793009.2</v>
      </c>
      <c r="BM3" s="34">
        <f t="shared" ref="BM3:BM66" si="13">SUM(BA3:BL3)</f>
        <v>-9346114.1999999993</v>
      </c>
      <c r="BN3" s="34">
        <f t="shared" ref="BN3:BY37" si="14">ROUND($BM3/SUM($AO3:$AZ3)*AO3,-2)</f>
        <v>-764100</v>
      </c>
      <c r="BO3" s="34">
        <f t="shared" si="12"/>
        <v>-766800</v>
      </c>
      <c r="BP3" s="34">
        <f t="shared" si="12"/>
        <v>-769500</v>
      </c>
      <c r="BQ3" s="34">
        <f t="shared" si="12"/>
        <v>-772100</v>
      </c>
      <c r="BR3" s="34">
        <f t="shared" si="12"/>
        <v>-774800</v>
      </c>
      <c r="BS3" s="34">
        <f t="shared" si="12"/>
        <v>-777500</v>
      </c>
      <c r="BT3" s="34">
        <f t="shared" si="12"/>
        <v>-780200</v>
      </c>
      <c r="BU3" s="34">
        <f t="shared" si="12"/>
        <v>-782900</v>
      </c>
      <c r="BV3" s="34">
        <f t="shared" si="12"/>
        <v>-785500</v>
      </c>
      <c r="BW3" s="34">
        <f t="shared" si="12"/>
        <v>-788200</v>
      </c>
      <c r="BX3" s="34">
        <f t="shared" si="12"/>
        <v>-790900</v>
      </c>
      <c r="BY3" s="34">
        <f t="shared" si="12"/>
        <v>-793600</v>
      </c>
      <c r="BZ3" s="64">
        <f t="shared" ref="BZ3:BZ66" si="15">ABS(PEARSON(E3:BL3,$E$1:$BL$1))</f>
        <v>0.98334989486507007</v>
      </c>
    </row>
    <row r="4" spans="1:255" x14ac:dyDescent="0.25">
      <c r="A4" s="32" t="s">
        <v>67</v>
      </c>
      <c r="B4" s="33">
        <v>1</v>
      </c>
      <c r="C4" s="32" t="s">
        <v>63</v>
      </c>
      <c r="D4" s="32" t="s">
        <v>68</v>
      </c>
      <c r="E4" s="34">
        <v>-736957</v>
      </c>
      <c r="F4" s="34">
        <v>-742564</v>
      </c>
      <c r="G4" s="34">
        <v>-741848</v>
      </c>
      <c r="H4" s="34">
        <v>-750266</v>
      </c>
      <c r="I4" s="34">
        <v>-743750</v>
      </c>
      <c r="J4" s="34">
        <v>-741127</v>
      </c>
      <c r="K4" s="34">
        <v>-725653</v>
      </c>
      <c r="L4" s="34">
        <v>-721586</v>
      </c>
      <c r="M4" s="34">
        <v>-730411</v>
      </c>
      <c r="N4" s="34">
        <v>-744467</v>
      </c>
      <c r="O4" s="34">
        <v>-737060</v>
      </c>
      <c r="P4" s="34">
        <v>-743986</v>
      </c>
      <c r="Q4" s="34">
        <v>-742590</v>
      </c>
      <c r="R4" s="34">
        <v>-743536</v>
      </c>
      <c r="S4" s="34">
        <v>-760534</v>
      </c>
      <c r="T4" s="34">
        <v>-766713</v>
      </c>
      <c r="U4" s="34">
        <v>-762707</v>
      </c>
      <c r="V4" s="34">
        <v>-766472</v>
      </c>
      <c r="W4" s="34">
        <v>-774987</v>
      </c>
      <c r="X4" s="34">
        <v>-771000</v>
      </c>
      <c r="Y4" s="34">
        <v>-774533</v>
      </c>
      <c r="Z4" s="34">
        <v>-763782</v>
      </c>
      <c r="AA4" s="34">
        <v>-762307</v>
      </c>
      <c r="AB4" s="34">
        <v>-764134</v>
      </c>
      <c r="AC4" s="34">
        <v>-763430</v>
      </c>
      <c r="AD4" s="34">
        <v>-766462</v>
      </c>
      <c r="AE4" s="34">
        <v>-760852</v>
      </c>
      <c r="AF4" s="34">
        <v>-751500</v>
      </c>
      <c r="AG4" s="34">
        <v>-737400</v>
      </c>
      <c r="AH4" s="34">
        <v>-743466</v>
      </c>
      <c r="AI4" s="34">
        <v>-740528</v>
      </c>
      <c r="AJ4" s="34">
        <v>-745528</v>
      </c>
      <c r="AK4" s="34">
        <v>-752771</v>
      </c>
      <c r="AL4" s="34">
        <v>-745591</v>
      </c>
      <c r="AM4" s="34">
        <v>-749975</v>
      </c>
      <c r="AN4" s="34">
        <v>-759558</v>
      </c>
      <c r="AO4" s="34">
        <v>-760056</v>
      </c>
      <c r="AP4" s="34">
        <v>-760555</v>
      </c>
      <c r="AQ4" s="34">
        <v>-761053</v>
      </c>
      <c r="AR4" s="34">
        <v>-761552</v>
      </c>
      <c r="AS4" s="34">
        <v>-762050</v>
      </c>
      <c r="AT4" s="34">
        <v>-762549</v>
      </c>
      <c r="AU4" s="34">
        <v>-763047</v>
      </c>
      <c r="AV4" s="34">
        <v>-763546</v>
      </c>
      <c r="AW4" s="34">
        <v>-764044</v>
      </c>
      <c r="AX4" s="34">
        <v>-764543</v>
      </c>
      <c r="AY4" s="34">
        <v>-765041</v>
      </c>
      <c r="AZ4" s="34">
        <v>-765540</v>
      </c>
      <c r="BA4" s="34">
        <v>-766038.5</v>
      </c>
      <c r="BB4" s="34">
        <v>-766537.1</v>
      </c>
      <c r="BC4" s="34">
        <v>-767035.7</v>
      </c>
      <c r="BD4" s="34">
        <v>-767534.3</v>
      </c>
      <c r="BE4" s="34">
        <v>-768032.9</v>
      </c>
      <c r="BF4" s="34">
        <v>-768531.5</v>
      </c>
      <c r="BG4" s="34">
        <v>-769030.1</v>
      </c>
      <c r="BH4" s="34">
        <v>-769528.7</v>
      </c>
      <c r="BI4" s="34">
        <v>-770027.3</v>
      </c>
      <c r="BJ4" s="34">
        <v>-770525.9</v>
      </c>
      <c r="BK4" s="34">
        <v>-771024.5</v>
      </c>
      <c r="BL4" s="34">
        <v>-771523.1</v>
      </c>
      <c r="BM4" s="34">
        <f t="shared" si="13"/>
        <v>-9225369.5999999996</v>
      </c>
      <c r="BN4" s="34">
        <f t="shared" si="14"/>
        <v>-766000</v>
      </c>
      <c r="BO4" s="34">
        <f t="shared" si="12"/>
        <v>-766500</v>
      </c>
      <c r="BP4" s="34">
        <f t="shared" si="12"/>
        <v>-767000</v>
      </c>
      <c r="BQ4" s="34">
        <f t="shared" si="12"/>
        <v>-767500</v>
      </c>
      <c r="BR4" s="34">
        <f t="shared" si="12"/>
        <v>-768000</v>
      </c>
      <c r="BS4" s="34">
        <f t="shared" si="12"/>
        <v>-768500</v>
      </c>
      <c r="BT4" s="34">
        <f t="shared" si="12"/>
        <v>-769000</v>
      </c>
      <c r="BU4" s="34">
        <f t="shared" si="12"/>
        <v>-769500</v>
      </c>
      <c r="BV4" s="34">
        <f t="shared" si="12"/>
        <v>-770000</v>
      </c>
      <c r="BW4" s="34">
        <f t="shared" si="12"/>
        <v>-770500</v>
      </c>
      <c r="BX4" s="34">
        <f t="shared" si="12"/>
        <v>-771000</v>
      </c>
      <c r="BY4" s="34">
        <f t="shared" si="12"/>
        <v>-771500</v>
      </c>
      <c r="BZ4" s="64">
        <f t="shared" si="15"/>
        <v>0.66717202449665214</v>
      </c>
    </row>
    <row r="5" spans="1:255" x14ac:dyDescent="0.25">
      <c r="A5" s="37" t="s">
        <v>69</v>
      </c>
      <c r="B5" s="38">
        <v>1</v>
      </c>
      <c r="C5" s="37" t="s">
        <v>63</v>
      </c>
      <c r="D5" s="37" t="s">
        <v>70</v>
      </c>
      <c r="E5" s="39">
        <v>-258874</v>
      </c>
      <c r="F5" s="39">
        <v>-255822</v>
      </c>
      <c r="G5" s="39">
        <v>-260362</v>
      </c>
      <c r="H5" s="39">
        <v>-256003</v>
      </c>
      <c r="I5" s="39">
        <v>-252359</v>
      </c>
      <c r="J5" s="39">
        <v>-261461</v>
      </c>
      <c r="K5" s="39">
        <v>-253614</v>
      </c>
      <c r="L5" s="39">
        <v>-256306</v>
      </c>
      <c r="M5" s="39">
        <v>-256432</v>
      </c>
      <c r="N5" s="39">
        <v>-254553</v>
      </c>
      <c r="O5" s="39">
        <v>-259258</v>
      </c>
      <c r="P5" s="39">
        <v>-266678</v>
      </c>
      <c r="Q5" s="39">
        <v>-257601</v>
      </c>
      <c r="R5" s="39">
        <v>-259719</v>
      </c>
      <c r="S5" s="39">
        <v>-259863</v>
      </c>
      <c r="T5" s="39">
        <v>-256018</v>
      </c>
      <c r="U5" s="39">
        <v>-259882</v>
      </c>
      <c r="V5" s="39">
        <v>-257752</v>
      </c>
      <c r="W5" s="39">
        <v>-247388</v>
      </c>
      <c r="X5" s="39">
        <v>-240448</v>
      </c>
      <c r="Y5" s="39">
        <v>-246264</v>
      </c>
      <c r="Z5" s="39">
        <v>-240930</v>
      </c>
      <c r="AA5" s="39">
        <v>-239487</v>
      </c>
      <c r="AB5" s="39">
        <v>-239216</v>
      </c>
      <c r="AC5" s="39">
        <v>-229451</v>
      </c>
      <c r="AD5" s="39">
        <v>-233883</v>
      </c>
      <c r="AE5" s="39">
        <v>-226488</v>
      </c>
      <c r="AF5" s="39">
        <v>-217999</v>
      </c>
      <c r="AG5" s="39">
        <v>-237149</v>
      </c>
      <c r="AH5" s="39">
        <v>-233863</v>
      </c>
      <c r="AI5" s="39">
        <v>-224878</v>
      </c>
      <c r="AJ5" s="39">
        <v>-228249</v>
      </c>
      <c r="AK5" s="39">
        <v>-230008</v>
      </c>
      <c r="AL5" s="39">
        <v>-227113</v>
      </c>
      <c r="AM5" s="39">
        <v>-218311</v>
      </c>
      <c r="AN5" s="39">
        <v>-224120</v>
      </c>
      <c r="AO5" s="39">
        <v>-222914</v>
      </c>
      <c r="AP5" s="39">
        <v>-221708</v>
      </c>
      <c r="AQ5" s="39">
        <v>-220503</v>
      </c>
      <c r="AR5" s="39">
        <v>-219297</v>
      </c>
      <c r="AS5" s="39">
        <v>-218092</v>
      </c>
      <c r="AT5" s="39">
        <v>-216886</v>
      </c>
      <c r="AU5" s="39">
        <v>-215681</v>
      </c>
      <c r="AV5" s="39">
        <v>-214475</v>
      </c>
      <c r="AW5" s="39">
        <v>-213270</v>
      </c>
      <c r="AX5" s="39">
        <v>-212064</v>
      </c>
      <c r="AY5" s="39">
        <v>-210858</v>
      </c>
      <c r="AZ5" s="39">
        <v>-209653</v>
      </c>
      <c r="BA5" s="39">
        <v>-208447</v>
      </c>
      <c r="BB5" s="39">
        <v>-207241.3</v>
      </c>
      <c r="BC5" s="39">
        <v>-206035.6</v>
      </c>
      <c r="BD5" s="39">
        <v>-204829.9</v>
      </c>
      <c r="BE5" s="39">
        <v>-203624.2</v>
      </c>
      <c r="BF5" s="39">
        <v>-202418.5</v>
      </c>
      <c r="BG5" s="39">
        <v>-201212.79999999999</v>
      </c>
      <c r="BH5" s="39">
        <v>-200007.1</v>
      </c>
      <c r="BI5" s="39">
        <v>-198801.4</v>
      </c>
      <c r="BJ5" s="39">
        <v>-197595.7</v>
      </c>
      <c r="BK5" s="39">
        <v>-196390</v>
      </c>
      <c r="BL5" s="39">
        <v>-195184.3</v>
      </c>
      <c r="BM5" s="39">
        <f t="shared" si="13"/>
        <v>-2421787.7999999998</v>
      </c>
      <c r="BN5" s="39">
        <f t="shared" si="14"/>
        <v>-208000</v>
      </c>
      <c r="BO5" s="39">
        <f t="shared" si="12"/>
        <v>-206900</v>
      </c>
      <c r="BP5" s="39">
        <f t="shared" si="12"/>
        <v>-205800</v>
      </c>
      <c r="BQ5" s="39">
        <f t="shared" si="12"/>
        <v>-204600</v>
      </c>
      <c r="BR5" s="39">
        <f t="shared" si="12"/>
        <v>-203500</v>
      </c>
      <c r="BS5" s="39">
        <f t="shared" si="12"/>
        <v>-202400</v>
      </c>
      <c r="BT5" s="39">
        <f t="shared" si="12"/>
        <v>-201300</v>
      </c>
      <c r="BU5" s="39">
        <f t="shared" si="12"/>
        <v>-200100</v>
      </c>
      <c r="BV5" s="39">
        <f t="shared" si="12"/>
        <v>-199000</v>
      </c>
      <c r="BW5" s="39">
        <f t="shared" si="12"/>
        <v>-197900</v>
      </c>
      <c r="BX5" s="39">
        <f t="shared" si="12"/>
        <v>-196800</v>
      </c>
      <c r="BY5" s="39">
        <f t="shared" si="12"/>
        <v>-195600</v>
      </c>
      <c r="BZ5" s="64">
        <f t="shared" si="15"/>
        <v>0.96987463308431565</v>
      </c>
    </row>
    <row r="6" spans="1:255" s="31" customFormat="1" x14ac:dyDescent="0.25">
      <c r="A6" s="40"/>
      <c r="B6" s="41"/>
      <c r="C6" s="42" t="s">
        <v>71</v>
      </c>
      <c r="D6" s="40"/>
      <c r="E6" s="43">
        <f t="shared" ref="E6:BL6" si="16">SUBTOTAL(9,E2:E5)</f>
        <v>-2047352</v>
      </c>
      <c r="F6" s="43">
        <f t="shared" si="16"/>
        <v>-2051709</v>
      </c>
      <c r="G6" s="43">
        <f t="shared" si="16"/>
        <v>-2051413</v>
      </c>
      <c r="H6" s="43">
        <f t="shared" si="16"/>
        <v>-2045725</v>
      </c>
      <c r="I6" s="43">
        <f t="shared" si="16"/>
        <v>-2028073</v>
      </c>
      <c r="J6" s="43">
        <f t="shared" si="16"/>
        <v>-2022467</v>
      </c>
      <c r="K6" s="43">
        <f t="shared" si="16"/>
        <v>-2019097</v>
      </c>
      <c r="L6" s="43">
        <f t="shared" si="16"/>
        <v>-2026939</v>
      </c>
      <c r="M6" s="43">
        <f t="shared" si="16"/>
        <v>-2031140</v>
      </c>
      <c r="N6" s="43">
        <f t="shared" si="16"/>
        <v>-2051202</v>
      </c>
      <c r="O6" s="43">
        <f t="shared" si="16"/>
        <v>-2036780</v>
      </c>
      <c r="P6" s="43">
        <f t="shared" si="16"/>
        <v>-2027064</v>
      </c>
      <c r="Q6" s="43">
        <f t="shared" si="16"/>
        <v>-2014716</v>
      </c>
      <c r="R6" s="43">
        <f t="shared" si="16"/>
        <v>-2019548</v>
      </c>
      <c r="S6" s="43">
        <f t="shared" si="16"/>
        <v>-2054887</v>
      </c>
      <c r="T6" s="43">
        <f t="shared" si="16"/>
        <v>-2058494</v>
      </c>
      <c r="U6" s="43">
        <f t="shared" si="16"/>
        <v>-2056845</v>
      </c>
      <c r="V6" s="43">
        <f t="shared" si="16"/>
        <v>-2064462</v>
      </c>
      <c r="W6" s="43">
        <f t="shared" si="16"/>
        <v>-2077215</v>
      </c>
      <c r="X6" s="43">
        <f t="shared" si="16"/>
        <v>-2067691</v>
      </c>
      <c r="Y6" s="43">
        <f t="shared" si="16"/>
        <v>-2085977</v>
      </c>
      <c r="Z6" s="43">
        <f t="shared" si="16"/>
        <v>-2071148</v>
      </c>
      <c r="AA6" s="43">
        <f t="shared" si="16"/>
        <v>-2073939</v>
      </c>
      <c r="AB6" s="43">
        <f t="shared" si="16"/>
        <v>-2075411</v>
      </c>
      <c r="AC6" s="43">
        <f t="shared" si="16"/>
        <v>-2054458</v>
      </c>
      <c r="AD6" s="43">
        <f t="shared" si="16"/>
        <v>-2059496</v>
      </c>
      <c r="AE6" s="43">
        <f t="shared" si="16"/>
        <v>-2068826</v>
      </c>
      <c r="AF6" s="43">
        <f t="shared" si="16"/>
        <v>-2048566</v>
      </c>
      <c r="AG6" s="43">
        <f t="shared" si="16"/>
        <v>-2061071</v>
      </c>
      <c r="AH6" s="43">
        <f t="shared" si="16"/>
        <v>-2069350</v>
      </c>
      <c r="AI6" s="43">
        <f t="shared" si="16"/>
        <v>-2067290</v>
      </c>
      <c r="AJ6" s="43">
        <f t="shared" si="16"/>
        <v>-2080881</v>
      </c>
      <c r="AK6" s="43">
        <f t="shared" si="16"/>
        <v>-2105110</v>
      </c>
      <c r="AL6" s="43">
        <f t="shared" si="16"/>
        <v>-2092323</v>
      </c>
      <c r="AM6" s="43">
        <f t="shared" si="16"/>
        <v>-2074043</v>
      </c>
      <c r="AN6" s="43">
        <f t="shared" si="16"/>
        <v>-2083712</v>
      </c>
      <c r="AO6" s="43">
        <f t="shared" si="16"/>
        <v>-1962281.849509804</v>
      </c>
      <c r="AP6" s="43">
        <f t="shared" si="16"/>
        <v>-2086852</v>
      </c>
      <c r="AQ6" s="43">
        <f t="shared" si="16"/>
        <v>-2148422.6353529412</v>
      </c>
      <c r="AR6" s="43">
        <f t="shared" si="16"/>
        <v>-2089992</v>
      </c>
      <c r="AS6" s="43">
        <f t="shared" si="16"/>
        <v>-2094562.421196078</v>
      </c>
      <c r="AT6" s="43">
        <f t="shared" si="16"/>
        <v>-2093133</v>
      </c>
      <c r="AU6" s="43">
        <f t="shared" si="16"/>
        <v>-2127703.2070392161</v>
      </c>
      <c r="AV6" s="43">
        <f t="shared" si="16"/>
        <v>-2040874</v>
      </c>
      <c r="AW6" s="43">
        <f t="shared" si="16"/>
        <v>-2075504</v>
      </c>
      <c r="AX6" s="43">
        <f t="shared" si="16"/>
        <v>-2053813</v>
      </c>
      <c r="AY6" s="43">
        <f t="shared" si="16"/>
        <v>-2036683</v>
      </c>
      <c r="AZ6" s="43">
        <f t="shared" si="16"/>
        <v>-2126554</v>
      </c>
      <c r="BA6" s="43">
        <f t="shared" si="16"/>
        <v>-2082978</v>
      </c>
      <c r="BB6" s="43">
        <f t="shared" si="16"/>
        <v>-2061287.5999999999</v>
      </c>
      <c r="BC6" s="43">
        <f t="shared" si="16"/>
        <v>-2044158.2</v>
      </c>
      <c r="BD6" s="43">
        <f t="shared" si="16"/>
        <v>-2134027.8000000003</v>
      </c>
      <c r="BE6" s="43">
        <f t="shared" si="16"/>
        <v>-2090452.4000000001</v>
      </c>
      <c r="BF6" s="43">
        <f t="shared" si="16"/>
        <v>-2068762</v>
      </c>
      <c r="BG6" s="43">
        <f t="shared" si="16"/>
        <v>-2051632.5999999999</v>
      </c>
      <c r="BH6" s="43">
        <f t="shared" si="16"/>
        <v>-2141502.1999999997</v>
      </c>
      <c r="BI6" s="43">
        <f t="shared" si="16"/>
        <v>-2097926.8000000003</v>
      </c>
      <c r="BJ6" s="43">
        <f t="shared" si="16"/>
        <v>-2076236.4000000001</v>
      </c>
      <c r="BK6" s="43">
        <f t="shared" si="16"/>
        <v>-2059107</v>
      </c>
      <c r="BL6" s="43">
        <f t="shared" si="16"/>
        <v>-2148976.5999999996</v>
      </c>
      <c r="BM6" s="56">
        <f t="shared" si="13"/>
        <v>-25057047.599999994</v>
      </c>
      <c r="BN6" s="43">
        <f t="shared" si="14"/>
        <v>-1971800</v>
      </c>
      <c r="BO6" s="43">
        <f t="shared" si="12"/>
        <v>-2097000</v>
      </c>
      <c r="BP6" s="43">
        <f t="shared" si="12"/>
        <v>-2158800</v>
      </c>
      <c r="BQ6" s="43">
        <f t="shared" si="12"/>
        <v>-2100100</v>
      </c>
      <c r="BR6" s="43">
        <f t="shared" si="12"/>
        <v>-2104700</v>
      </c>
      <c r="BS6" s="43">
        <f t="shared" si="12"/>
        <v>-2103300</v>
      </c>
      <c r="BT6" s="43">
        <f t="shared" si="12"/>
        <v>-2138000</v>
      </c>
      <c r="BU6" s="43">
        <f t="shared" si="12"/>
        <v>-2050800</v>
      </c>
      <c r="BV6" s="43">
        <f t="shared" si="12"/>
        <v>-2085500</v>
      </c>
      <c r="BW6" s="43">
        <f t="shared" si="12"/>
        <v>-2063800</v>
      </c>
      <c r="BX6" s="43">
        <f t="shared" si="12"/>
        <v>-2046500</v>
      </c>
      <c r="BY6" s="43">
        <f t="shared" si="12"/>
        <v>-2136800</v>
      </c>
      <c r="BZ6" s="64">
        <f t="shared" si="15"/>
        <v>0.53658791335245348</v>
      </c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x14ac:dyDescent="0.25">
      <c r="A7" s="32" t="s">
        <v>72</v>
      </c>
      <c r="B7" s="33">
        <v>1</v>
      </c>
      <c r="C7" s="32" t="s">
        <v>73</v>
      </c>
      <c r="D7" s="32" t="s">
        <v>74</v>
      </c>
      <c r="E7" s="34">
        <v>-4643</v>
      </c>
      <c r="F7" s="34">
        <v>-4394</v>
      </c>
      <c r="G7" s="34">
        <v>-3783</v>
      </c>
      <c r="H7" s="34">
        <v>-4625</v>
      </c>
      <c r="I7" s="34">
        <v>-5831</v>
      </c>
      <c r="J7" s="34">
        <v>-6212</v>
      </c>
      <c r="K7" s="34">
        <v>-6371</v>
      </c>
      <c r="L7" s="34">
        <v>-6389</v>
      </c>
      <c r="M7" s="34">
        <v>-5659</v>
      </c>
      <c r="N7" s="34">
        <v>-6401</v>
      </c>
      <c r="O7" s="34">
        <v>-7280</v>
      </c>
      <c r="P7" s="34">
        <v>-7059</v>
      </c>
      <c r="Q7" s="34">
        <v>-5838</v>
      </c>
      <c r="R7" s="34">
        <v>-6514</v>
      </c>
      <c r="S7" s="34">
        <v>-4789</v>
      </c>
      <c r="T7" s="34">
        <v>-6140</v>
      </c>
      <c r="U7" s="34">
        <v>-7057</v>
      </c>
      <c r="V7" s="34">
        <v>-8008</v>
      </c>
      <c r="W7" s="34">
        <v>-8830</v>
      </c>
      <c r="X7" s="34">
        <v>-9194</v>
      </c>
      <c r="Y7" s="34">
        <v>-9506</v>
      </c>
      <c r="Z7" s="34">
        <v>-8349</v>
      </c>
      <c r="AA7" s="34">
        <v>-7978</v>
      </c>
      <c r="AB7" s="34">
        <v>-8624</v>
      </c>
      <c r="AC7" s="34">
        <v>-8494</v>
      </c>
      <c r="AD7" s="34">
        <v>-8623</v>
      </c>
      <c r="AE7" s="34">
        <v>-8298</v>
      </c>
      <c r="AF7" s="34">
        <v>-9365</v>
      </c>
      <c r="AG7" s="34">
        <v>-8582</v>
      </c>
      <c r="AH7" s="34">
        <v>-7766</v>
      </c>
      <c r="AI7" s="34">
        <v>-7301</v>
      </c>
      <c r="AJ7" s="34">
        <v>-7763</v>
      </c>
      <c r="AK7" s="34">
        <v>-7541</v>
      </c>
      <c r="AL7" s="34">
        <v>-6706</v>
      </c>
      <c r="AM7" s="34">
        <v>-6362</v>
      </c>
      <c r="AN7" s="34">
        <v>-8841</v>
      </c>
      <c r="AO7" s="34">
        <v>-8941</v>
      </c>
      <c r="AP7" s="34">
        <v>-9041</v>
      </c>
      <c r="AQ7" s="34">
        <v>-9141</v>
      </c>
      <c r="AR7" s="34">
        <v>-9242</v>
      </c>
      <c r="AS7" s="34">
        <v>-9342</v>
      </c>
      <c r="AT7" s="34">
        <v>-9442</v>
      </c>
      <c r="AU7" s="34">
        <v>-9542</v>
      </c>
      <c r="AV7" s="34">
        <v>-9643</v>
      </c>
      <c r="AW7" s="34">
        <v>-9743</v>
      </c>
      <c r="AX7" s="34">
        <v>-9843</v>
      </c>
      <c r="AY7" s="34">
        <v>-9943</v>
      </c>
      <c r="AZ7" s="34">
        <v>-10044</v>
      </c>
      <c r="BA7" s="34">
        <v>-10144</v>
      </c>
      <c r="BB7" s="34">
        <v>-10244.299999999999</v>
      </c>
      <c r="BC7" s="34">
        <v>-10344.6</v>
      </c>
      <c r="BD7" s="34">
        <v>-10444.9</v>
      </c>
      <c r="BE7" s="34">
        <v>-10545.2</v>
      </c>
      <c r="BF7" s="34">
        <v>-10645.5</v>
      </c>
      <c r="BG7" s="34">
        <v>-10745.8</v>
      </c>
      <c r="BH7" s="34">
        <v>-10846.1</v>
      </c>
      <c r="BI7" s="34">
        <v>-10946.4</v>
      </c>
      <c r="BJ7" s="34">
        <v>-11046.7</v>
      </c>
      <c r="BK7" s="34">
        <v>-11147</v>
      </c>
      <c r="BL7" s="34">
        <v>-11247.3</v>
      </c>
      <c r="BM7" s="34">
        <f t="shared" si="13"/>
        <v>-128347.8</v>
      </c>
      <c r="BN7" s="34">
        <f t="shared" si="14"/>
        <v>-10100</v>
      </c>
      <c r="BO7" s="34">
        <f t="shared" si="12"/>
        <v>-10200</v>
      </c>
      <c r="BP7" s="34">
        <f t="shared" si="12"/>
        <v>-10300</v>
      </c>
      <c r="BQ7" s="34">
        <f t="shared" si="12"/>
        <v>-10400</v>
      </c>
      <c r="BR7" s="34">
        <f t="shared" si="12"/>
        <v>-10500</v>
      </c>
      <c r="BS7" s="34">
        <f t="shared" si="12"/>
        <v>-10600</v>
      </c>
      <c r="BT7" s="34">
        <f t="shared" si="12"/>
        <v>-10800</v>
      </c>
      <c r="BU7" s="34">
        <f t="shared" si="12"/>
        <v>-10900</v>
      </c>
      <c r="BV7" s="34">
        <f t="shared" si="12"/>
        <v>-11000</v>
      </c>
      <c r="BW7" s="34">
        <f t="shared" si="12"/>
        <v>-11100</v>
      </c>
      <c r="BX7" s="34">
        <f t="shared" si="12"/>
        <v>-11200</v>
      </c>
      <c r="BY7" s="34">
        <f t="shared" si="12"/>
        <v>-11300</v>
      </c>
      <c r="BZ7" s="64">
        <f t="shared" si="15"/>
        <v>0.90039605272011336</v>
      </c>
    </row>
    <row r="8" spans="1:255" x14ac:dyDescent="0.25">
      <c r="A8" s="32" t="s">
        <v>75</v>
      </c>
      <c r="B8" s="33">
        <v>1</v>
      </c>
      <c r="C8" s="32" t="s">
        <v>73</v>
      </c>
      <c r="D8" s="32" t="s">
        <v>76</v>
      </c>
      <c r="E8" s="34">
        <v>-78546</v>
      </c>
      <c r="F8" s="34">
        <v>-78334</v>
      </c>
      <c r="G8" s="34">
        <v>-77621</v>
      </c>
      <c r="H8" s="34">
        <v>-76515</v>
      </c>
      <c r="I8" s="34">
        <v>-75701</v>
      </c>
      <c r="J8" s="34">
        <v>-75253</v>
      </c>
      <c r="K8" s="34">
        <v>-74993</v>
      </c>
      <c r="L8" s="34">
        <v>-76152</v>
      </c>
      <c r="M8" s="34">
        <v>-75080</v>
      </c>
      <c r="N8" s="34">
        <v>-75502</v>
      </c>
      <c r="O8" s="34">
        <v>-74522</v>
      </c>
      <c r="P8" s="34">
        <v>-73749</v>
      </c>
      <c r="Q8" s="34">
        <v>-72966</v>
      </c>
      <c r="R8" s="34">
        <v>-72619</v>
      </c>
      <c r="S8" s="34">
        <v>-73229</v>
      </c>
      <c r="T8" s="34">
        <v>-72065</v>
      </c>
      <c r="U8" s="34">
        <v>-71943</v>
      </c>
      <c r="V8" s="34">
        <v>-72994</v>
      </c>
      <c r="W8" s="34">
        <v>-72958</v>
      </c>
      <c r="X8" s="34">
        <v>-73862</v>
      </c>
      <c r="Y8" s="34">
        <v>-72211</v>
      </c>
      <c r="Z8" s="34">
        <v>-72770</v>
      </c>
      <c r="AA8" s="34">
        <v>-73355</v>
      </c>
      <c r="AB8" s="34">
        <v>-74069</v>
      </c>
      <c r="AC8" s="34">
        <v>-74064</v>
      </c>
      <c r="AD8" s="34">
        <v>-74843</v>
      </c>
      <c r="AE8" s="34">
        <v>-74958</v>
      </c>
      <c r="AF8" s="34">
        <v>-75167</v>
      </c>
      <c r="AG8" s="34">
        <v>-75773</v>
      </c>
      <c r="AH8" s="34">
        <v>-75894</v>
      </c>
      <c r="AI8" s="34">
        <v>-75850</v>
      </c>
      <c r="AJ8" s="34">
        <v>-74847</v>
      </c>
      <c r="AK8" s="34">
        <v>-75727</v>
      </c>
      <c r="AL8" s="34">
        <v>-74946</v>
      </c>
      <c r="AM8" s="34">
        <v>-74247</v>
      </c>
      <c r="AN8" s="34">
        <v>-73788</v>
      </c>
      <c r="AO8" s="34">
        <v>-73739</v>
      </c>
      <c r="AP8" s="34">
        <v>-73690</v>
      </c>
      <c r="AQ8" s="34">
        <v>-73641</v>
      </c>
      <c r="AR8" s="34">
        <v>-73593</v>
      </c>
      <c r="AS8" s="34">
        <v>-73544</v>
      </c>
      <c r="AT8" s="34">
        <v>-73495</v>
      </c>
      <c r="AU8" s="34">
        <v>-73446</v>
      </c>
      <c r="AV8" s="34">
        <v>-73397</v>
      </c>
      <c r="AW8" s="34">
        <v>-73349</v>
      </c>
      <c r="AX8" s="34">
        <v>-73300</v>
      </c>
      <c r="AY8" s="34">
        <v>-73251</v>
      </c>
      <c r="AZ8" s="34">
        <v>-73202</v>
      </c>
      <c r="BA8" s="34">
        <v>-73153</v>
      </c>
      <c r="BB8" s="34">
        <v>-73104</v>
      </c>
      <c r="BC8" s="34">
        <v>-73055</v>
      </c>
      <c r="BD8" s="34">
        <v>-73006</v>
      </c>
      <c r="BE8" s="34">
        <v>-72957</v>
      </c>
      <c r="BF8" s="34">
        <v>-72908</v>
      </c>
      <c r="BG8" s="34">
        <v>-72859</v>
      </c>
      <c r="BH8" s="34">
        <v>-72810</v>
      </c>
      <c r="BI8" s="34">
        <v>-72761</v>
      </c>
      <c r="BJ8" s="34">
        <v>-72712</v>
      </c>
      <c r="BK8" s="34">
        <v>-72663</v>
      </c>
      <c r="BL8" s="34">
        <v>-72614</v>
      </c>
      <c r="BM8" s="34">
        <f t="shared" si="13"/>
        <v>-874602</v>
      </c>
      <c r="BN8" s="34">
        <f t="shared" si="14"/>
        <v>-73100</v>
      </c>
      <c r="BO8" s="34">
        <f t="shared" si="12"/>
        <v>-73100</v>
      </c>
      <c r="BP8" s="34">
        <f t="shared" si="12"/>
        <v>-73100</v>
      </c>
      <c r="BQ8" s="34">
        <f t="shared" si="12"/>
        <v>-73000</v>
      </c>
      <c r="BR8" s="34">
        <f t="shared" si="12"/>
        <v>-73000</v>
      </c>
      <c r="BS8" s="34">
        <f t="shared" si="12"/>
        <v>-72900</v>
      </c>
      <c r="BT8" s="34">
        <f t="shared" si="12"/>
        <v>-72900</v>
      </c>
      <c r="BU8" s="34">
        <f t="shared" si="12"/>
        <v>-72800</v>
      </c>
      <c r="BV8" s="34">
        <f t="shared" si="12"/>
        <v>-72800</v>
      </c>
      <c r="BW8" s="34">
        <f t="shared" si="12"/>
        <v>-72700</v>
      </c>
      <c r="BX8" s="34">
        <f t="shared" si="12"/>
        <v>-72700</v>
      </c>
      <c r="BY8" s="34">
        <f t="shared" si="12"/>
        <v>-72600</v>
      </c>
      <c r="BZ8" s="64">
        <f t="shared" si="15"/>
        <v>0.57835246880629188</v>
      </c>
    </row>
    <row r="9" spans="1:255" x14ac:dyDescent="0.25">
      <c r="A9" s="32" t="s">
        <v>77</v>
      </c>
      <c r="B9" s="33">
        <v>1</v>
      </c>
      <c r="C9" s="32" t="s">
        <v>73</v>
      </c>
      <c r="D9" s="32" t="s">
        <v>78</v>
      </c>
      <c r="E9" s="34">
        <v>-64113</v>
      </c>
      <c r="F9" s="34">
        <v>-65321</v>
      </c>
      <c r="G9" s="34">
        <v>-65777</v>
      </c>
      <c r="H9" s="34">
        <v>-66864</v>
      </c>
      <c r="I9" s="34">
        <v>-65359</v>
      </c>
      <c r="J9" s="34">
        <v>-64586</v>
      </c>
      <c r="K9" s="34">
        <v>-64093</v>
      </c>
      <c r="L9" s="34">
        <v>-62777</v>
      </c>
      <c r="M9" s="34">
        <v>-62206</v>
      </c>
      <c r="N9" s="34">
        <v>-62471</v>
      </c>
      <c r="O9" s="34">
        <v>-63174</v>
      </c>
      <c r="P9" s="34">
        <v>-61807</v>
      </c>
      <c r="Q9" s="34">
        <v>-62290</v>
      </c>
      <c r="R9" s="34">
        <v>-63509</v>
      </c>
      <c r="S9" s="34">
        <v>-64142</v>
      </c>
      <c r="T9" s="34">
        <v>-64422</v>
      </c>
      <c r="U9" s="34">
        <v>-65138</v>
      </c>
      <c r="V9" s="34">
        <v>-64759</v>
      </c>
      <c r="W9" s="34">
        <v>-65317</v>
      </c>
      <c r="X9" s="34">
        <v>-65509</v>
      </c>
      <c r="Y9" s="34">
        <v>-66520</v>
      </c>
      <c r="Z9" s="34">
        <v>-66562</v>
      </c>
      <c r="AA9" s="34">
        <v>-65232</v>
      </c>
      <c r="AB9" s="34">
        <v>-65031</v>
      </c>
      <c r="AC9" s="34">
        <v>-65163</v>
      </c>
      <c r="AD9" s="34">
        <v>-65903</v>
      </c>
      <c r="AE9" s="34">
        <v>-65300</v>
      </c>
      <c r="AF9" s="34">
        <v>-64000</v>
      </c>
      <c r="AG9" s="34">
        <v>-65257</v>
      </c>
      <c r="AH9" s="34">
        <v>-65780</v>
      </c>
      <c r="AI9" s="34">
        <v>-66598</v>
      </c>
      <c r="AJ9" s="34">
        <v>-67464</v>
      </c>
      <c r="AK9" s="34">
        <v>-67600</v>
      </c>
      <c r="AL9" s="34">
        <v>-66693</v>
      </c>
      <c r="AM9" s="34">
        <v>-64870</v>
      </c>
      <c r="AN9" s="34">
        <v>-66169</v>
      </c>
      <c r="AO9" s="34">
        <v>-66239</v>
      </c>
      <c r="AP9" s="34">
        <v>-66309</v>
      </c>
      <c r="AQ9" s="34">
        <v>-66380</v>
      </c>
      <c r="AR9" s="34">
        <v>-66450</v>
      </c>
      <c r="AS9" s="34">
        <v>-66520</v>
      </c>
      <c r="AT9" s="34">
        <v>-66590</v>
      </c>
      <c r="AU9" s="34">
        <v>-66661</v>
      </c>
      <c r="AV9" s="34">
        <v>-66731</v>
      </c>
      <c r="AW9" s="34">
        <v>-66801</v>
      </c>
      <c r="AX9" s="34">
        <v>-66872</v>
      </c>
      <c r="AY9" s="34">
        <v>-66942</v>
      </c>
      <c r="AZ9" s="34">
        <v>-67012</v>
      </c>
      <c r="BA9" s="34">
        <v>-67082.5</v>
      </c>
      <c r="BB9" s="34">
        <v>-67152.800000000003</v>
      </c>
      <c r="BC9" s="34">
        <v>-67223.100000000006</v>
      </c>
      <c r="BD9" s="34">
        <v>-67293.399999999994</v>
      </c>
      <c r="BE9" s="34">
        <v>-67363.7</v>
      </c>
      <c r="BF9" s="34">
        <v>-67434</v>
      </c>
      <c r="BG9" s="34">
        <v>-67504.3</v>
      </c>
      <c r="BH9" s="34">
        <v>-67574.600000000006</v>
      </c>
      <c r="BI9" s="34">
        <v>-67644.899999999994</v>
      </c>
      <c r="BJ9" s="34">
        <v>-67715.199999999997</v>
      </c>
      <c r="BK9" s="34">
        <v>-67785.5</v>
      </c>
      <c r="BL9" s="34">
        <v>-67855.8</v>
      </c>
      <c r="BM9" s="34">
        <f t="shared" si="13"/>
        <v>-809629.8</v>
      </c>
      <c r="BN9" s="34">
        <f t="shared" si="14"/>
        <v>-67100</v>
      </c>
      <c r="BO9" s="34">
        <f t="shared" si="12"/>
        <v>-67100</v>
      </c>
      <c r="BP9" s="34">
        <f t="shared" si="12"/>
        <v>-67200</v>
      </c>
      <c r="BQ9" s="34">
        <f t="shared" si="12"/>
        <v>-67300</v>
      </c>
      <c r="BR9" s="34">
        <f t="shared" si="12"/>
        <v>-67400</v>
      </c>
      <c r="BS9" s="34">
        <f t="shared" si="12"/>
        <v>-67400</v>
      </c>
      <c r="BT9" s="34">
        <f t="shared" si="12"/>
        <v>-67500</v>
      </c>
      <c r="BU9" s="34">
        <f t="shared" si="12"/>
        <v>-67600</v>
      </c>
      <c r="BV9" s="34">
        <f t="shared" si="12"/>
        <v>-67600</v>
      </c>
      <c r="BW9" s="34">
        <f t="shared" si="12"/>
        <v>-67700</v>
      </c>
      <c r="BX9" s="34">
        <f t="shared" si="12"/>
        <v>-67800</v>
      </c>
      <c r="BY9" s="34">
        <f t="shared" si="12"/>
        <v>-67900</v>
      </c>
      <c r="BZ9" s="64">
        <f t="shared" si="15"/>
        <v>0.77909573924790276</v>
      </c>
    </row>
    <row r="10" spans="1:255" x14ac:dyDescent="0.25">
      <c r="A10" s="37" t="s">
        <v>79</v>
      </c>
      <c r="B10" s="38">
        <v>1</v>
      </c>
      <c r="C10" s="37" t="s">
        <v>73</v>
      </c>
      <c r="D10" s="37" t="s">
        <v>80</v>
      </c>
      <c r="E10" s="39">
        <v>-22335</v>
      </c>
      <c r="F10" s="39">
        <v>-21854</v>
      </c>
      <c r="G10" s="39">
        <v>-21819</v>
      </c>
      <c r="H10" s="39">
        <v>-20338</v>
      </c>
      <c r="I10" s="39">
        <v>-22041</v>
      </c>
      <c r="J10" s="39">
        <v>-21006</v>
      </c>
      <c r="K10" s="39">
        <v>-19918</v>
      </c>
      <c r="L10" s="39">
        <v>-20021</v>
      </c>
      <c r="M10" s="39">
        <v>-20203</v>
      </c>
      <c r="N10" s="39">
        <v>-20571</v>
      </c>
      <c r="O10" s="39">
        <v>-20153</v>
      </c>
      <c r="P10" s="39">
        <v>-20859</v>
      </c>
      <c r="Q10" s="39">
        <v>-20786</v>
      </c>
      <c r="R10" s="39">
        <v>-21842</v>
      </c>
      <c r="S10" s="39">
        <v>-22145</v>
      </c>
      <c r="T10" s="39">
        <v>-23277</v>
      </c>
      <c r="U10" s="39">
        <v>-23395</v>
      </c>
      <c r="V10" s="39">
        <v>-22713</v>
      </c>
      <c r="W10" s="39">
        <v>-22586</v>
      </c>
      <c r="X10" s="39">
        <v>-22908</v>
      </c>
      <c r="Y10" s="39">
        <v>-22499</v>
      </c>
      <c r="Z10" s="39">
        <v>-22942</v>
      </c>
      <c r="AA10" s="39">
        <v>-22905</v>
      </c>
      <c r="AB10" s="39">
        <v>-23390</v>
      </c>
      <c r="AC10" s="39">
        <v>-23036</v>
      </c>
      <c r="AD10" s="39">
        <v>-23653</v>
      </c>
      <c r="AE10" s="39">
        <v>-22499</v>
      </c>
      <c r="AF10" s="39">
        <v>-21548</v>
      </c>
      <c r="AG10" s="39">
        <v>-22228</v>
      </c>
      <c r="AH10" s="39">
        <v>-23047</v>
      </c>
      <c r="AI10" s="39">
        <v>-23473</v>
      </c>
      <c r="AJ10" s="39">
        <v>-25052</v>
      </c>
      <c r="AK10" s="39">
        <v>-25188</v>
      </c>
      <c r="AL10" s="39">
        <v>-24516</v>
      </c>
      <c r="AM10" s="39">
        <v>-23640</v>
      </c>
      <c r="AN10" s="39">
        <v>-24113</v>
      </c>
      <c r="AO10" s="39">
        <v>-24214</v>
      </c>
      <c r="AP10" s="39">
        <v>-24315</v>
      </c>
      <c r="AQ10" s="39">
        <v>-24416</v>
      </c>
      <c r="AR10" s="39">
        <v>-24517</v>
      </c>
      <c r="AS10" s="39">
        <v>-24618</v>
      </c>
      <c r="AT10" s="39">
        <v>-24719</v>
      </c>
      <c r="AU10" s="39">
        <v>-24820</v>
      </c>
      <c r="AV10" s="39">
        <v>-24921</v>
      </c>
      <c r="AW10" s="39">
        <v>-25021</v>
      </c>
      <c r="AX10" s="39">
        <v>-25122</v>
      </c>
      <c r="AY10" s="39">
        <v>-25223</v>
      </c>
      <c r="AZ10" s="39">
        <v>-25324</v>
      </c>
      <c r="BA10" s="39">
        <v>-25425</v>
      </c>
      <c r="BB10" s="39">
        <v>-25526</v>
      </c>
      <c r="BC10" s="39">
        <v>-25627</v>
      </c>
      <c r="BD10" s="39">
        <v>-25728</v>
      </c>
      <c r="BE10" s="39">
        <v>-25829</v>
      </c>
      <c r="BF10" s="39">
        <v>-25930</v>
      </c>
      <c r="BG10" s="39">
        <v>-26031</v>
      </c>
      <c r="BH10" s="39">
        <v>-26132</v>
      </c>
      <c r="BI10" s="39">
        <v>-26233</v>
      </c>
      <c r="BJ10" s="39">
        <v>-26334</v>
      </c>
      <c r="BK10" s="39">
        <v>-26435</v>
      </c>
      <c r="BL10" s="39">
        <v>-26536</v>
      </c>
      <c r="BM10" s="39">
        <f t="shared" si="13"/>
        <v>-311766</v>
      </c>
      <c r="BN10" s="39">
        <f t="shared" si="14"/>
        <v>-25400</v>
      </c>
      <c r="BO10" s="39">
        <f t="shared" si="12"/>
        <v>-25500</v>
      </c>
      <c r="BP10" s="39">
        <f t="shared" si="12"/>
        <v>-25600</v>
      </c>
      <c r="BQ10" s="39">
        <f t="shared" si="12"/>
        <v>-25700</v>
      </c>
      <c r="BR10" s="39">
        <f t="shared" si="12"/>
        <v>-25800</v>
      </c>
      <c r="BS10" s="39">
        <f t="shared" si="12"/>
        <v>-25900</v>
      </c>
      <c r="BT10" s="39">
        <f t="shared" si="12"/>
        <v>-26000</v>
      </c>
      <c r="BU10" s="39">
        <f t="shared" si="12"/>
        <v>-26100</v>
      </c>
      <c r="BV10" s="39">
        <f t="shared" si="12"/>
        <v>-26200</v>
      </c>
      <c r="BW10" s="39">
        <f t="shared" si="12"/>
        <v>-26400</v>
      </c>
      <c r="BX10" s="39">
        <f t="shared" si="12"/>
        <v>-26500</v>
      </c>
      <c r="BY10" s="39">
        <f t="shared" si="12"/>
        <v>-26600</v>
      </c>
      <c r="BZ10" s="64">
        <f t="shared" si="15"/>
        <v>0.92819510318165488</v>
      </c>
    </row>
    <row r="11" spans="1:255" s="31" customFormat="1" x14ac:dyDescent="0.25">
      <c r="A11" s="40"/>
      <c r="B11" s="41"/>
      <c r="C11" s="40" t="s">
        <v>81</v>
      </c>
      <c r="D11" s="40"/>
      <c r="E11" s="43">
        <f t="shared" ref="E11:BL11" si="17">SUBTOTAL(9,E7:E10)</f>
        <v>-169637</v>
      </c>
      <c r="F11" s="43">
        <f t="shared" si="17"/>
        <v>-169903</v>
      </c>
      <c r="G11" s="43">
        <f t="shared" si="17"/>
        <v>-169000</v>
      </c>
      <c r="H11" s="43">
        <f t="shared" si="17"/>
        <v>-168342</v>
      </c>
      <c r="I11" s="43">
        <f t="shared" si="17"/>
        <v>-168932</v>
      </c>
      <c r="J11" s="43">
        <f t="shared" si="17"/>
        <v>-167057</v>
      </c>
      <c r="K11" s="43">
        <f t="shared" si="17"/>
        <v>-165375</v>
      </c>
      <c r="L11" s="43">
        <f t="shared" si="17"/>
        <v>-165339</v>
      </c>
      <c r="M11" s="43">
        <f t="shared" si="17"/>
        <v>-163148</v>
      </c>
      <c r="N11" s="43">
        <f t="shared" si="17"/>
        <v>-164945</v>
      </c>
      <c r="O11" s="43">
        <f t="shared" si="17"/>
        <v>-165129</v>
      </c>
      <c r="P11" s="43">
        <f t="shared" si="17"/>
        <v>-163474</v>
      </c>
      <c r="Q11" s="43">
        <f t="shared" si="17"/>
        <v>-161880</v>
      </c>
      <c r="R11" s="43">
        <f t="shared" si="17"/>
        <v>-164484</v>
      </c>
      <c r="S11" s="43">
        <f t="shared" si="17"/>
        <v>-164305</v>
      </c>
      <c r="T11" s="43">
        <f t="shared" si="17"/>
        <v>-165904</v>
      </c>
      <c r="U11" s="43">
        <f t="shared" si="17"/>
        <v>-167533</v>
      </c>
      <c r="V11" s="43">
        <f t="shared" si="17"/>
        <v>-168474</v>
      </c>
      <c r="W11" s="43">
        <f t="shared" si="17"/>
        <v>-169691</v>
      </c>
      <c r="X11" s="43">
        <f t="shared" si="17"/>
        <v>-171473</v>
      </c>
      <c r="Y11" s="43">
        <f t="shared" si="17"/>
        <v>-170736</v>
      </c>
      <c r="Z11" s="43">
        <f t="shared" si="17"/>
        <v>-170623</v>
      </c>
      <c r="AA11" s="43">
        <f t="shared" si="17"/>
        <v>-169470</v>
      </c>
      <c r="AB11" s="43">
        <f t="shared" si="17"/>
        <v>-171114</v>
      </c>
      <c r="AC11" s="43">
        <f t="shared" si="17"/>
        <v>-170757</v>
      </c>
      <c r="AD11" s="43">
        <f t="shared" si="17"/>
        <v>-173022</v>
      </c>
      <c r="AE11" s="43">
        <f t="shared" si="17"/>
        <v>-171055</v>
      </c>
      <c r="AF11" s="43">
        <f t="shared" si="17"/>
        <v>-170080</v>
      </c>
      <c r="AG11" s="43">
        <f t="shared" si="17"/>
        <v>-171840</v>
      </c>
      <c r="AH11" s="43">
        <f t="shared" si="17"/>
        <v>-172487</v>
      </c>
      <c r="AI11" s="43">
        <f t="shared" si="17"/>
        <v>-173222</v>
      </c>
      <c r="AJ11" s="43">
        <f t="shared" si="17"/>
        <v>-175126</v>
      </c>
      <c r="AK11" s="43">
        <f t="shared" si="17"/>
        <v>-176056</v>
      </c>
      <c r="AL11" s="43">
        <f t="shared" si="17"/>
        <v>-172861</v>
      </c>
      <c r="AM11" s="43">
        <f t="shared" si="17"/>
        <v>-169119</v>
      </c>
      <c r="AN11" s="43">
        <f t="shared" si="17"/>
        <v>-172911</v>
      </c>
      <c r="AO11" s="43">
        <f t="shared" si="17"/>
        <v>-173133</v>
      </c>
      <c r="AP11" s="43">
        <f t="shared" si="17"/>
        <v>-173355</v>
      </c>
      <c r="AQ11" s="43">
        <f t="shared" si="17"/>
        <v>-173578</v>
      </c>
      <c r="AR11" s="43">
        <f t="shared" si="17"/>
        <v>-173802</v>
      </c>
      <c r="AS11" s="43">
        <f t="shared" si="17"/>
        <v>-174024</v>
      </c>
      <c r="AT11" s="43">
        <f t="shared" si="17"/>
        <v>-174246</v>
      </c>
      <c r="AU11" s="43">
        <f t="shared" si="17"/>
        <v>-174469</v>
      </c>
      <c r="AV11" s="43">
        <f t="shared" si="17"/>
        <v>-174692</v>
      </c>
      <c r="AW11" s="43">
        <f t="shared" si="17"/>
        <v>-174914</v>
      </c>
      <c r="AX11" s="43">
        <f t="shared" si="17"/>
        <v>-175137</v>
      </c>
      <c r="AY11" s="43">
        <f t="shared" si="17"/>
        <v>-175359</v>
      </c>
      <c r="AZ11" s="43">
        <f t="shared" si="17"/>
        <v>-175582</v>
      </c>
      <c r="BA11" s="43">
        <f t="shared" si="17"/>
        <v>-175804.5</v>
      </c>
      <c r="BB11" s="43">
        <f t="shared" si="17"/>
        <v>-176027.1</v>
      </c>
      <c r="BC11" s="43">
        <f t="shared" si="17"/>
        <v>-176249.7</v>
      </c>
      <c r="BD11" s="43">
        <f t="shared" si="17"/>
        <v>-176472.3</v>
      </c>
      <c r="BE11" s="43">
        <f t="shared" si="17"/>
        <v>-176694.9</v>
      </c>
      <c r="BF11" s="43">
        <f t="shared" si="17"/>
        <v>-176917.5</v>
      </c>
      <c r="BG11" s="43">
        <f t="shared" si="17"/>
        <v>-177140.1</v>
      </c>
      <c r="BH11" s="43">
        <f t="shared" si="17"/>
        <v>-177362.7</v>
      </c>
      <c r="BI11" s="43">
        <f t="shared" si="17"/>
        <v>-177585.3</v>
      </c>
      <c r="BJ11" s="43">
        <f t="shared" si="17"/>
        <v>-177807.9</v>
      </c>
      <c r="BK11" s="43">
        <f t="shared" si="17"/>
        <v>-178030.5</v>
      </c>
      <c r="BL11" s="43">
        <f t="shared" si="17"/>
        <v>-178253.1</v>
      </c>
      <c r="BM11" s="56">
        <f t="shared" si="13"/>
        <v>-2124345.6</v>
      </c>
      <c r="BN11" s="43">
        <f t="shared" si="14"/>
        <v>-175800</v>
      </c>
      <c r="BO11" s="43">
        <f t="shared" si="12"/>
        <v>-176000</v>
      </c>
      <c r="BP11" s="43">
        <f t="shared" si="12"/>
        <v>-176200</v>
      </c>
      <c r="BQ11" s="43">
        <f t="shared" si="12"/>
        <v>-176500</v>
      </c>
      <c r="BR11" s="43">
        <f t="shared" si="12"/>
        <v>-176700</v>
      </c>
      <c r="BS11" s="43">
        <f t="shared" si="12"/>
        <v>-176900</v>
      </c>
      <c r="BT11" s="43">
        <f t="shared" si="12"/>
        <v>-177100</v>
      </c>
      <c r="BU11" s="43">
        <f t="shared" si="12"/>
        <v>-177400</v>
      </c>
      <c r="BV11" s="43">
        <f t="shared" si="12"/>
        <v>-177600</v>
      </c>
      <c r="BW11" s="43">
        <f t="shared" si="12"/>
        <v>-177800</v>
      </c>
      <c r="BX11" s="43">
        <f t="shared" si="12"/>
        <v>-178000</v>
      </c>
      <c r="BY11" s="43">
        <f t="shared" si="12"/>
        <v>-178300</v>
      </c>
      <c r="BZ11" s="64">
        <f t="shared" si="15"/>
        <v>0.88851726720196733</v>
      </c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x14ac:dyDescent="0.25">
      <c r="A12" s="32" t="s">
        <v>82</v>
      </c>
      <c r="B12" s="33">
        <v>1</v>
      </c>
      <c r="C12" s="32" t="s">
        <v>83</v>
      </c>
      <c r="D12" s="32" t="s">
        <v>84</v>
      </c>
      <c r="E12" s="34">
        <v>-13542</v>
      </c>
      <c r="F12" s="34">
        <v>-13998</v>
      </c>
      <c r="G12" s="34">
        <v>-14198</v>
      </c>
      <c r="H12" s="34">
        <v>-13786</v>
      </c>
      <c r="I12" s="34">
        <v>-14328</v>
      </c>
      <c r="J12" s="34">
        <v>-14507</v>
      </c>
      <c r="K12" s="34">
        <v>-14301</v>
      </c>
      <c r="L12" s="34">
        <v>-14030</v>
      </c>
      <c r="M12" s="34">
        <v>-14641</v>
      </c>
      <c r="N12" s="34">
        <v>-15058</v>
      </c>
      <c r="O12" s="34">
        <v>-15267</v>
      </c>
      <c r="P12" s="34">
        <v>-13930</v>
      </c>
      <c r="Q12" s="34">
        <v>-13106</v>
      </c>
      <c r="R12" s="34">
        <v>-14213</v>
      </c>
      <c r="S12" s="34">
        <v>-13563</v>
      </c>
      <c r="T12" s="34">
        <v>-14184</v>
      </c>
      <c r="U12" s="34">
        <v>-13791</v>
      </c>
      <c r="V12" s="34">
        <v>-14543</v>
      </c>
      <c r="W12" s="34">
        <v>-14998</v>
      </c>
      <c r="X12" s="34">
        <v>-14383</v>
      </c>
      <c r="Y12" s="34">
        <v>-14378</v>
      </c>
      <c r="Z12" s="34">
        <v>-14464</v>
      </c>
      <c r="AA12" s="34">
        <v>-14122</v>
      </c>
      <c r="AB12" s="34">
        <v>-14871</v>
      </c>
      <c r="AC12" s="34">
        <v>-15027</v>
      </c>
      <c r="AD12" s="34">
        <v>-14949</v>
      </c>
      <c r="AE12" s="34">
        <v>-13887</v>
      </c>
      <c r="AF12" s="34">
        <v>-14100</v>
      </c>
      <c r="AG12" s="34">
        <v>-15071</v>
      </c>
      <c r="AH12" s="34">
        <v>-15653</v>
      </c>
      <c r="AI12" s="34">
        <v>-16616</v>
      </c>
      <c r="AJ12" s="34">
        <v>-16565</v>
      </c>
      <c r="AK12" s="34">
        <v>-15120</v>
      </c>
      <c r="AL12" s="34">
        <v>-13440</v>
      </c>
      <c r="AM12" s="34">
        <v>-13170</v>
      </c>
      <c r="AN12" s="34">
        <v>-14938</v>
      </c>
      <c r="AO12" s="34">
        <v>-14965</v>
      </c>
      <c r="AP12" s="34">
        <v>-14992</v>
      </c>
      <c r="AQ12" s="34">
        <v>-15019</v>
      </c>
      <c r="AR12" s="34">
        <v>-15047</v>
      </c>
      <c r="AS12" s="34">
        <v>-15074</v>
      </c>
      <c r="AT12" s="34">
        <v>-15101</v>
      </c>
      <c r="AU12" s="34">
        <v>-15128</v>
      </c>
      <c r="AV12" s="34">
        <v>-15155</v>
      </c>
      <c r="AW12" s="34">
        <v>-15182</v>
      </c>
      <c r="AX12" s="34">
        <v>-15209</v>
      </c>
      <c r="AY12" s="34">
        <v>-15236</v>
      </c>
      <c r="AZ12" s="34">
        <v>-15263</v>
      </c>
      <c r="BA12" s="34">
        <v>-15290</v>
      </c>
      <c r="BB12" s="34">
        <v>-15317</v>
      </c>
      <c r="BC12" s="34">
        <v>-15344</v>
      </c>
      <c r="BD12" s="34">
        <v>-15371</v>
      </c>
      <c r="BE12" s="34">
        <v>-15398</v>
      </c>
      <c r="BF12" s="34">
        <v>-15425</v>
      </c>
      <c r="BG12" s="34">
        <v>-15452</v>
      </c>
      <c r="BH12" s="34">
        <v>-15479</v>
      </c>
      <c r="BI12" s="34">
        <v>-15506</v>
      </c>
      <c r="BJ12" s="34">
        <v>-15533</v>
      </c>
      <c r="BK12" s="34">
        <v>-15560</v>
      </c>
      <c r="BL12" s="34">
        <v>-15587</v>
      </c>
      <c r="BM12" s="34">
        <f t="shared" si="13"/>
        <v>-185262</v>
      </c>
      <c r="BN12" s="34">
        <f t="shared" si="14"/>
        <v>-15300</v>
      </c>
      <c r="BO12" s="34">
        <f t="shared" si="12"/>
        <v>-15300</v>
      </c>
      <c r="BP12" s="34">
        <f t="shared" si="12"/>
        <v>-15300</v>
      </c>
      <c r="BQ12" s="34">
        <f t="shared" si="12"/>
        <v>-15400</v>
      </c>
      <c r="BR12" s="34">
        <f t="shared" si="12"/>
        <v>-15400</v>
      </c>
      <c r="BS12" s="34">
        <f t="shared" si="12"/>
        <v>-15400</v>
      </c>
      <c r="BT12" s="34">
        <f t="shared" si="12"/>
        <v>-15500</v>
      </c>
      <c r="BU12" s="34">
        <f t="shared" si="12"/>
        <v>-15500</v>
      </c>
      <c r="BV12" s="34">
        <f t="shared" si="12"/>
        <v>-15500</v>
      </c>
      <c r="BW12" s="34">
        <f t="shared" si="12"/>
        <v>-15500</v>
      </c>
      <c r="BX12" s="34">
        <f t="shared" si="12"/>
        <v>-15600</v>
      </c>
      <c r="BY12" s="34">
        <f t="shared" si="12"/>
        <v>-15600</v>
      </c>
      <c r="BZ12" s="64">
        <f t="shared" si="15"/>
        <v>0.63612505565399446</v>
      </c>
    </row>
    <row r="13" spans="1:255" x14ac:dyDescent="0.25">
      <c r="A13" s="32" t="s">
        <v>85</v>
      </c>
      <c r="B13" s="33">
        <v>1</v>
      </c>
      <c r="C13" s="32" t="s">
        <v>83</v>
      </c>
      <c r="D13" s="32" t="s">
        <v>86</v>
      </c>
      <c r="E13" s="34">
        <v>-145906</v>
      </c>
      <c r="F13" s="34">
        <v>-146071</v>
      </c>
      <c r="G13" s="34">
        <v>-145481</v>
      </c>
      <c r="H13" s="34">
        <v>-144575</v>
      </c>
      <c r="I13" s="34">
        <v>-146159</v>
      </c>
      <c r="J13" s="34">
        <v>-144889</v>
      </c>
      <c r="K13" s="34">
        <v>-146630</v>
      </c>
      <c r="L13" s="34">
        <v>-146982</v>
      </c>
      <c r="M13" s="34">
        <v>-148674</v>
      </c>
      <c r="N13" s="34">
        <v>-148550</v>
      </c>
      <c r="O13" s="34">
        <v>-147969</v>
      </c>
      <c r="P13" s="34">
        <v>-146354</v>
      </c>
      <c r="Q13" s="34">
        <v>-145547</v>
      </c>
      <c r="R13" s="34">
        <v>-144629</v>
      </c>
      <c r="S13" s="34">
        <v>-144252</v>
      </c>
      <c r="T13" s="34">
        <v>-142770</v>
      </c>
      <c r="U13" s="34">
        <v>-143828</v>
      </c>
      <c r="V13" s="34">
        <v>-144675</v>
      </c>
      <c r="W13" s="34">
        <v>-144930</v>
      </c>
      <c r="X13" s="34">
        <v>-145085</v>
      </c>
      <c r="Y13" s="34">
        <v>-143248</v>
      </c>
      <c r="Z13" s="34">
        <v>-142505</v>
      </c>
      <c r="AA13" s="34">
        <v>-142486</v>
      </c>
      <c r="AB13" s="34">
        <v>-142044</v>
      </c>
      <c r="AC13" s="34">
        <v>-143305</v>
      </c>
      <c r="AD13" s="34">
        <v>-144212</v>
      </c>
      <c r="AE13" s="34">
        <v>-145262</v>
      </c>
      <c r="AF13" s="34">
        <v>-146405</v>
      </c>
      <c r="AG13" s="34">
        <v>-146812</v>
      </c>
      <c r="AH13" s="34">
        <v>-146524</v>
      </c>
      <c r="AI13" s="34">
        <v>-146030</v>
      </c>
      <c r="AJ13" s="34">
        <v>-145830</v>
      </c>
      <c r="AK13" s="34">
        <v>-145370</v>
      </c>
      <c r="AL13" s="34">
        <v>-144267</v>
      </c>
      <c r="AM13" s="34">
        <v>-145231</v>
      </c>
      <c r="AN13" s="34">
        <v>-144460</v>
      </c>
      <c r="AO13" s="34">
        <v>-144416</v>
      </c>
      <c r="AP13" s="34">
        <v>-144373</v>
      </c>
      <c r="AQ13" s="34">
        <v>-144329</v>
      </c>
      <c r="AR13" s="34">
        <v>-144286</v>
      </c>
      <c r="AS13" s="34">
        <v>-144242</v>
      </c>
      <c r="AT13" s="34">
        <v>-144199</v>
      </c>
      <c r="AU13" s="34">
        <v>-144155</v>
      </c>
      <c r="AV13" s="34">
        <v>-144112</v>
      </c>
      <c r="AW13" s="34">
        <v>-144068</v>
      </c>
      <c r="AX13" s="34">
        <v>-144025</v>
      </c>
      <c r="AY13" s="34">
        <v>-143981</v>
      </c>
      <c r="AZ13" s="34">
        <v>-143938</v>
      </c>
      <c r="BA13" s="34">
        <v>-143894.5</v>
      </c>
      <c r="BB13" s="34">
        <v>-143851.1</v>
      </c>
      <c r="BC13" s="34">
        <v>-143807.70000000001</v>
      </c>
      <c r="BD13" s="34">
        <v>-143764.29999999999</v>
      </c>
      <c r="BE13" s="34">
        <v>-143720.9</v>
      </c>
      <c r="BF13" s="34">
        <v>-143677.5</v>
      </c>
      <c r="BG13" s="34">
        <v>-143634.1</v>
      </c>
      <c r="BH13" s="34">
        <v>-143590.70000000001</v>
      </c>
      <c r="BI13" s="34">
        <v>-143547.29999999999</v>
      </c>
      <c r="BJ13" s="34">
        <v>-143503.9</v>
      </c>
      <c r="BK13" s="34">
        <v>-143460.5</v>
      </c>
      <c r="BL13" s="34">
        <v>-143417.1</v>
      </c>
      <c r="BM13" s="34">
        <f t="shared" si="13"/>
        <v>-1723869.6</v>
      </c>
      <c r="BN13" s="34">
        <f t="shared" si="14"/>
        <v>-143900</v>
      </c>
      <c r="BO13" s="34">
        <f t="shared" si="12"/>
        <v>-143900</v>
      </c>
      <c r="BP13" s="34">
        <f t="shared" si="12"/>
        <v>-143800</v>
      </c>
      <c r="BQ13" s="34">
        <f t="shared" si="12"/>
        <v>-143800</v>
      </c>
      <c r="BR13" s="34">
        <f t="shared" si="12"/>
        <v>-143700</v>
      </c>
      <c r="BS13" s="34">
        <f t="shared" si="12"/>
        <v>-143700</v>
      </c>
      <c r="BT13" s="34">
        <f t="shared" si="12"/>
        <v>-143600</v>
      </c>
      <c r="BU13" s="34">
        <f t="shared" si="12"/>
        <v>-143600</v>
      </c>
      <c r="BV13" s="34">
        <f t="shared" si="12"/>
        <v>-143500</v>
      </c>
      <c r="BW13" s="34">
        <f t="shared" si="12"/>
        <v>-143500</v>
      </c>
      <c r="BX13" s="34">
        <f t="shared" si="12"/>
        <v>-143500</v>
      </c>
      <c r="BY13" s="34">
        <f t="shared" si="12"/>
        <v>-143400</v>
      </c>
      <c r="BZ13" s="64">
        <f t="shared" si="15"/>
        <v>0.53735920038263296</v>
      </c>
    </row>
    <row r="14" spans="1:255" x14ac:dyDescent="0.25">
      <c r="A14" s="32" t="s">
        <v>87</v>
      </c>
      <c r="B14" s="33">
        <v>1</v>
      </c>
      <c r="C14" s="32" t="s">
        <v>83</v>
      </c>
      <c r="D14" s="32" t="s">
        <v>88</v>
      </c>
      <c r="E14" s="34">
        <v>-282819</v>
      </c>
      <c r="F14" s="34">
        <v>-283051</v>
      </c>
      <c r="G14" s="34">
        <v>-283506</v>
      </c>
      <c r="H14" s="34">
        <v>-284220</v>
      </c>
      <c r="I14" s="34">
        <v>-284782</v>
      </c>
      <c r="J14" s="34">
        <v>-284542</v>
      </c>
      <c r="K14" s="34">
        <v>-283824</v>
      </c>
      <c r="L14" s="34">
        <v>-283636</v>
      </c>
      <c r="M14" s="34">
        <v>-282487</v>
      </c>
      <c r="N14" s="34">
        <v>-283232</v>
      </c>
      <c r="O14" s="34">
        <v>-283357</v>
      </c>
      <c r="P14" s="34">
        <v>-283433</v>
      </c>
      <c r="Q14" s="34">
        <v>-283984</v>
      </c>
      <c r="R14" s="34">
        <v>-283940</v>
      </c>
      <c r="S14" s="34">
        <v>-285255</v>
      </c>
      <c r="T14" s="34">
        <v>-285883</v>
      </c>
      <c r="U14" s="34">
        <v>-285654</v>
      </c>
      <c r="V14" s="34">
        <v>-286185</v>
      </c>
      <c r="W14" s="34">
        <v>-284476</v>
      </c>
      <c r="X14" s="34">
        <v>-283317</v>
      </c>
      <c r="Y14" s="34">
        <v>-283406</v>
      </c>
      <c r="Z14" s="34">
        <v>-284512</v>
      </c>
      <c r="AA14" s="34">
        <v>-284854</v>
      </c>
      <c r="AB14" s="34">
        <v>-284279</v>
      </c>
      <c r="AC14" s="34">
        <v>-283402</v>
      </c>
      <c r="AD14" s="34">
        <v>-282900</v>
      </c>
      <c r="AE14" s="34">
        <v>-281932</v>
      </c>
      <c r="AF14" s="34">
        <v>-282089</v>
      </c>
      <c r="AG14" s="34">
        <v>-283674</v>
      </c>
      <c r="AH14" s="34">
        <v>-282309</v>
      </c>
      <c r="AI14" s="34">
        <v>-282651</v>
      </c>
      <c r="AJ14" s="34">
        <v>-283079</v>
      </c>
      <c r="AK14" s="34">
        <v>-282989</v>
      </c>
      <c r="AL14" s="34">
        <v>-283228</v>
      </c>
      <c r="AM14" s="34">
        <v>-282462</v>
      </c>
      <c r="AN14" s="34">
        <v>-283161</v>
      </c>
      <c r="AO14" s="34">
        <v>-283131</v>
      </c>
      <c r="AP14" s="34">
        <v>-283101</v>
      </c>
      <c r="AQ14" s="34">
        <v>-283072</v>
      </c>
      <c r="AR14" s="34">
        <v>-283042</v>
      </c>
      <c r="AS14" s="34">
        <v>-283012</v>
      </c>
      <c r="AT14" s="34">
        <v>-282983</v>
      </c>
      <c r="AU14" s="34">
        <v>-282953</v>
      </c>
      <c r="AV14" s="34">
        <v>-282923</v>
      </c>
      <c r="AW14" s="34">
        <v>-282894</v>
      </c>
      <c r="AX14" s="34">
        <v>-282864</v>
      </c>
      <c r="AY14" s="34">
        <v>-282834</v>
      </c>
      <c r="AZ14" s="34">
        <v>-282804</v>
      </c>
      <c r="BA14" s="34">
        <v>-282774</v>
      </c>
      <c r="BB14" s="34">
        <v>-282744</v>
      </c>
      <c r="BC14" s="34">
        <v>-282714</v>
      </c>
      <c r="BD14" s="34">
        <v>-282684</v>
      </c>
      <c r="BE14" s="34">
        <v>-282654</v>
      </c>
      <c r="BF14" s="34">
        <v>-282624</v>
      </c>
      <c r="BG14" s="34">
        <v>-282594</v>
      </c>
      <c r="BH14" s="34">
        <v>-282564</v>
      </c>
      <c r="BI14" s="34">
        <v>-282534</v>
      </c>
      <c r="BJ14" s="34">
        <v>-282504</v>
      </c>
      <c r="BK14" s="34">
        <v>-282474</v>
      </c>
      <c r="BL14" s="34">
        <v>-282444</v>
      </c>
      <c r="BM14" s="34">
        <f t="shared" si="13"/>
        <v>-3391308</v>
      </c>
      <c r="BN14" s="34">
        <f t="shared" si="14"/>
        <v>-282800</v>
      </c>
      <c r="BO14" s="34">
        <f t="shared" si="12"/>
        <v>-282700</v>
      </c>
      <c r="BP14" s="34">
        <f t="shared" si="12"/>
        <v>-282700</v>
      </c>
      <c r="BQ14" s="34">
        <f t="shared" si="12"/>
        <v>-282700</v>
      </c>
      <c r="BR14" s="34">
        <f t="shared" si="12"/>
        <v>-282700</v>
      </c>
      <c r="BS14" s="34">
        <f t="shared" si="12"/>
        <v>-282600</v>
      </c>
      <c r="BT14" s="34">
        <f t="shared" si="12"/>
        <v>-282600</v>
      </c>
      <c r="BU14" s="34">
        <f t="shared" si="12"/>
        <v>-282600</v>
      </c>
      <c r="BV14" s="34">
        <f t="shared" si="12"/>
        <v>-282500</v>
      </c>
      <c r="BW14" s="34">
        <f t="shared" si="12"/>
        <v>-282500</v>
      </c>
      <c r="BX14" s="34">
        <f t="shared" si="12"/>
        <v>-282500</v>
      </c>
      <c r="BY14" s="34">
        <f t="shared" si="12"/>
        <v>-282400</v>
      </c>
      <c r="BZ14" s="64">
        <f t="shared" si="15"/>
        <v>0.560946747473555</v>
      </c>
    </row>
    <row r="15" spans="1:255" x14ac:dyDescent="0.25">
      <c r="A15" s="37" t="s">
        <v>89</v>
      </c>
      <c r="B15" s="38">
        <v>1</v>
      </c>
      <c r="C15" s="37" t="s">
        <v>83</v>
      </c>
      <c r="D15" s="37" t="s">
        <v>90</v>
      </c>
      <c r="E15" s="39">
        <v>-87371</v>
      </c>
      <c r="F15" s="39">
        <v>-88121</v>
      </c>
      <c r="G15" s="39">
        <v>-88848</v>
      </c>
      <c r="H15" s="39">
        <v>-89062</v>
      </c>
      <c r="I15" s="39">
        <v>-88694</v>
      </c>
      <c r="J15" s="39">
        <v>-90188</v>
      </c>
      <c r="K15" s="39">
        <v>-91461</v>
      </c>
      <c r="L15" s="39">
        <v>-92737</v>
      </c>
      <c r="M15" s="39">
        <v>-93227</v>
      </c>
      <c r="N15" s="39">
        <v>-94114</v>
      </c>
      <c r="O15" s="39">
        <v>-94761</v>
      </c>
      <c r="P15" s="39">
        <v>-96537</v>
      </c>
      <c r="Q15" s="39">
        <v>-95439</v>
      </c>
      <c r="R15" s="39">
        <v>-95170</v>
      </c>
      <c r="S15" s="39">
        <v>-94656</v>
      </c>
      <c r="T15" s="39">
        <v>-93970</v>
      </c>
      <c r="U15" s="39">
        <v>-93167</v>
      </c>
      <c r="V15" s="39">
        <v>-93446</v>
      </c>
      <c r="W15" s="39">
        <v>-93291</v>
      </c>
      <c r="X15" s="39">
        <v>-93431</v>
      </c>
      <c r="Y15" s="39">
        <v>-93536</v>
      </c>
      <c r="Z15" s="39">
        <v>-92561</v>
      </c>
      <c r="AA15" s="39">
        <v>-94248</v>
      </c>
      <c r="AB15" s="39">
        <v>-95118</v>
      </c>
      <c r="AC15" s="39">
        <v>-94431</v>
      </c>
      <c r="AD15" s="39">
        <v>-94285</v>
      </c>
      <c r="AE15" s="39">
        <v>-94210</v>
      </c>
      <c r="AF15" s="39">
        <v>-93196</v>
      </c>
      <c r="AG15" s="39">
        <v>-93069</v>
      </c>
      <c r="AH15" s="39">
        <v>-93330</v>
      </c>
      <c r="AI15" s="39">
        <v>-94048</v>
      </c>
      <c r="AJ15" s="39">
        <v>-95476</v>
      </c>
      <c r="AK15" s="39">
        <v>-95229</v>
      </c>
      <c r="AL15" s="39">
        <v>-95039</v>
      </c>
      <c r="AM15" s="39">
        <v>-95175</v>
      </c>
      <c r="AN15" s="39">
        <v>-95869</v>
      </c>
      <c r="AO15" s="39">
        <v>-96020</v>
      </c>
      <c r="AP15" s="39">
        <v>-96170</v>
      </c>
      <c r="AQ15" s="39">
        <v>-96321</v>
      </c>
      <c r="AR15" s="39">
        <v>-96471</v>
      </c>
      <c r="AS15" s="39">
        <v>-96622</v>
      </c>
      <c r="AT15" s="39">
        <v>-96772</v>
      </c>
      <c r="AU15" s="39">
        <v>-96923</v>
      </c>
      <c r="AV15" s="39">
        <v>-97073</v>
      </c>
      <c r="AW15" s="39">
        <v>-97224</v>
      </c>
      <c r="AX15" s="39">
        <v>-97374</v>
      </c>
      <c r="AY15" s="39">
        <v>-97524</v>
      </c>
      <c r="AZ15" s="39">
        <v>-97675</v>
      </c>
      <c r="BA15" s="39">
        <v>-97825</v>
      </c>
      <c r="BB15" s="39">
        <v>-97975.3</v>
      </c>
      <c r="BC15" s="39">
        <v>-98125.6</v>
      </c>
      <c r="BD15" s="39">
        <v>-98275.9</v>
      </c>
      <c r="BE15" s="39">
        <v>-98426.2</v>
      </c>
      <c r="BF15" s="39">
        <v>-98576.5</v>
      </c>
      <c r="BG15" s="39">
        <v>-98726.8</v>
      </c>
      <c r="BH15" s="39">
        <v>-98877.1</v>
      </c>
      <c r="BI15" s="39">
        <v>-99027.4</v>
      </c>
      <c r="BJ15" s="39">
        <v>-99177.7</v>
      </c>
      <c r="BK15" s="39">
        <v>-99328</v>
      </c>
      <c r="BL15" s="39">
        <v>-99478.3</v>
      </c>
      <c r="BM15" s="39">
        <f t="shared" si="13"/>
        <v>-1183819.8</v>
      </c>
      <c r="BN15" s="39">
        <f t="shared" si="14"/>
        <v>-97800</v>
      </c>
      <c r="BO15" s="39">
        <f t="shared" si="12"/>
        <v>-98000</v>
      </c>
      <c r="BP15" s="39">
        <f t="shared" si="12"/>
        <v>-98100</v>
      </c>
      <c r="BQ15" s="39">
        <f t="shared" si="12"/>
        <v>-98300</v>
      </c>
      <c r="BR15" s="39">
        <f t="shared" si="12"/>
        <v>-98400</v>
      </c>
      <c r="BS15" s="39">
        <f t="shared" si="12"/>
        <v>-98600</v>
      </c>
      <c r="BT15" s="39">
        <f t="shared" si="12"/>
        <v>-98700</v>
      </c>
      <c r="BU15" s="39">
        <f t="shared" si="12"/>
        <v>-98900</v>
      </c>
      <c r="BV15" s="39">
        <f t="shared" si="12"/>
        <v>-99000</v>
      </c>
      <c r="BW15" s="39">
        <f t="shared" si="12"/>
        <v>-99200</v>
      </c>
      <c r="BX15" s="39">
        <f t="shared" si="12"/>
        <v>-99300</v>
      </c>
      <c r="BY15" s="39">
        <f t="shared" si="12"/>
        <v>-99500</v>
      </c>
      <c r="BZ15" s="64">
        <f t="shared" si="15"/>
        <v>0.89600687439178417</v>
      </c>
    </row>
    <row r="16" spans="1:255" s="31" customFormat="1" x14ac:dyDescent="0.25">
      <c r="A16" s="40"/>
      <c r="B16" s="41"/>
      <c r="C16" s="40" t="s">
        <v>91</v>
      </c>
      <c r="D16" s="40"/>
      <c r="E16" s="43">
        <f t="shared" ref="E16:BL16" si="18">SUBTOTAL(9,E12:E15)</f>
        <v>-529638</v>
      </c>
      <c r="F16" s="43">
        <f t="shared" si="18"/>
        <v>-531241</v>
      </c>
      <c r="G16" s="43">
        <f t="shared" si="18"/>
        <v>-532033</v>
      </c>
      <c r="H16" s="43">
        <f t="shared" si="18"/>
        <v>-531643</v>
      </c>
      <c r="I16" s="43">
        <f t="shared" si="18"/>
        <v>-533963</v>
      </c>
      <c r="J16" s="43">
        <f t="shared" si="18"/>
        <v>-534126</v>
      </c>
      <c r="K16" s="43">
        <f t="shared" si="18"/>
        <v>-536216</v>
      </c>
      <c r="L16" s="43">
        <f t="shared" si="18"/>
        <v>-537385</v>
      </c>
      <c r="M16" s="43">
        <f t="shared" si="18"/>
        <v>-539029</v>
      </c>
      <c r="N16" s="43">
        <f t="shared" si="18"/>
        <v>-540954</v>
      </c>
      <c r="O16" s="43">
        <f t="shared" si="18"/>
        <v>-541354</v>
      </c>
      <c r="P16" s="43">
        <f t="shared" si="18"/>
        <v>-540254</v>
      </c>
      <c r="Q16" s="43">
        <f t="shared" si="18"/>
        <v>-538076</v>
      </c>
      <c r="R16" s="43">
        <f t="shared" si="18"/>
        <v>-537952</v>
      </c>
      <c r="S16" s="43">
        <f t="shared" si="18"/>
        <v>-537726</v>
      </c>
      <c r="T16" s="43">
        <f t="shared" si="18"/>
        <v>-536807</v>
      </c>
      <c r="U16" s="43">
        <f t="shared" si="18"/>
        <v>-536440</v>
      </c>
      <c r="V16" s="43">
        <f t="shared" si="18"/>
        <v>-538849</v>
      </c>
      <c r="W16" s="43">
        <f t="shared" si="18"/>
        <v>-537695</v>
      </c>
      <c r="X16" s="43">
        <f t="shared" si="18"/>
        <v>-536216</v>
      </c>
      <c r="Y16" s="43">
        <f t="shared" si="18"/>
        <v>-534568</v>
      </c>
      <c r="Z16" s="43">
        <f t="shared" si="18"/>
        <v>-534042</v>
      </c>
      <c r="AA16" s="43">
        <f t="shared" si="18"/>
        <v>-535710</v>
      </c>
      <c r="AB16" s="43">
        <f t="shared" si="18"/>
        <v>-536312</v>
      </c>
      <c r="AC16" s="43">
        <f t="shared" si="18"/>
        <v>-536165</v>
      </c>
      <c r="AD16" s="43">
        <f t="shared" si="18"/>
        <v>-536346</v>
      </c>
      <c r="AE16" s="43">
        <f t="shared" si="18"/>
        <v>-535291</v>
      </c>
      <c r="AF16" s="43">
        <f t="shared" si="18"/>
        <v>-535790</v>
      </c>
      <c r="AG16" s="43">
        <f t="shared" si="18"/>
        <v>-538626</v>
      </c>
      <c r="AH16" s="43">
        <f t="shared" si="18"/>
        <v>-537816</v>
      </c>
      <c r="AI16" s="43">
        <f t="shared" si="18"/>
        <v>-539345</v>
      </c>
      <c r="AJ16" s="43">
        <f t="shared" si="18"/>
        <v>-540950</v>
      </c>
      <c r="AK16" s="43">
        <f t="shared" si="18"/>
        <v>-538708</v>
      </c>
      <c r="AL16" s="43">
        <f t="shared" si="18"/>
        <v>-535974</v>
      </c>
      <c r="AM16" s="43">
        <f t="shared" si="18"/>
        <v>-536038</v>
      </c>
      <c r="AN16" s="43">
        <f t="shared" si="18"/>
        <v>-538428</v>
      </c>
      <c r="AO16" s="43">
        <f t="shared" si="18"/>
        <v>-538532</v>
      </c>
      <c r="AP16" s="43">
        <f t="shared" si="18"/>
        <v>-538636</v>
      </c>
      <c r="AQ16" s="43">
        <f t="shared" si="18"/>
        <v>-538741</v>
      </c>
      <c r="AR16" s="43">
        <f t="shared" si="18"/>
        <v>-538846</v>
      </c>
      <c r="AS16" s="43">
        <f t="shared" si="18"/>
        <v>-538950</v>
      </c>
      <c r="AT16" s="43">
        <f t="shared" si="18"/>
        <v>-539055</v>
      </c>
      <c r="AU16" s="43">
        <f t="shared" si="18"/>
        <v>-539159</v>
      </c>
      <c r="AV16" s="43">
        <f t="shared" si="18"/>
        <v>-539263</v>
      </c>
      <c r="AW16" s="43">
        <f t="shared" si="18"/>
        <v>-539368</v>
      </c>
      <c r="AX16" s="43">
        <f t="shared" si="18"/>
        <v>-539472</v>
      </c>
      <c r="AY16" s="43">
        <f t="shared" si="18"/>
        <v>-539575</v>
      </c>
      <c r="AZ16" s="43">
        <f t="shared" si="18"/>
        <v>-539680</v>
      </c>
      <c r="BA16" s="43">
        <f t="shared" si="18"/>
        <v>-539783.5</v>
      </c>
      <c r="BB16" s="43">
        <f t="shared" si="18"/>
        <v>-539887.4</v>
      </c>
      <c r="BC16" s="43">
        <f t="shared" si="18"/>
        <v>-539991.30000000005</v>
      </c>
      <c r="BD16" s="43">
        <f t="shared" si="18"/>
        <v>-540095.19999999995</v>
      </c>
      <c r="BE16" s="43">
        <f t="shared" si="18"/>
        <v>-540199.1</v>
      </c>
      <c r="BF16" s="43">
        <f t="shared" si="18"/>
        <v>-540303</v>
      </c>
      <c r="BG16" s="43">
        <f t="shared" si="18"/>
        <v>-540406.9</v>
      </c>
      <c r="BH16" s="43">
        <f t="shared" si="18"/>
        <v>-540510.80000000005</v>
      </c>
      <c r="BI16" s="43">
        <f t="shared" si="18"/>
        <v>-540614.69999999995</v>
      </c>
      <c r="BJ16" s="43">
        <f t="shared" si="18"/>
        <v>-540718.6</v>
      </c>
      <c r="BK16" s="43">
        <f t="shared" si="18"/>
        <v>-540822.5</v>
      </c>
      <c r="BL16" s="43">
        <f t="shared" si="18"/>
        <v>-540926.4</v>
      </c>
      <c r="BM16" s="56">
        <f t="shared" si="13"/>
        <v>-6484259.4000000004</v>
      </c>
      <c r="BN16" s="43">
        <f t="shared" si="14"/>
        <v>-539800</v>
      </c>
      <c r="BO16" s="43">
        <f t="shared" si="12"/>
        <v>-539900</v>
      </c>
      <c r="BP16" s="43">
        <f t="shared" si="12"/>
        <v>-540000</v>
      </c>
      <c r="BQ16" s="43">
        <f t="shared" si="12"/>
        <v>-540100</v>
      </c>
      <c r="BR16" s="43">
        <f t="shared" si="12"/>
        <v>-540200</v>
      </c>
      <c r="BS16" s="43">
        <f t="shared" si="12"/>
        <v>-540300</v>
      </c>
      <c r="BT16" s="43">
        <f t="shared" si="12"/>
        <v>-540400</v>
      </c>
      <c r="BU16" s="43">
        <f t="shared" si="12"/>
        <v>-540500</v>
      </c>
      <c r="BV16" s="43">
        <f t="shared" si="12"/>
        <v>-540600</v>
      </c>
      <c r="BW16" s="43">
        <f t="shared" si="12"/>
        <v>-540700</v>
      </c>
      <c r="BX16" s="43">
        <f t="shared" si="12"/>
        <v>-540800</v>
      </c>
      <c r="BY16" s="43">
        <f t="shared" si="12"/>
        <v>-540900</v>
      </c>
      <c r="BZ16" s="64">
        <f t="shared" si="15"/>
        <v>0.68488785597084112</v>
      </c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x14ac:dyDescent="0.25">
      <c r="A17" s="32" t="s">
        <v>92</v>
      </c>
      <c r="B17" s="33">
        <v>1</v>
      </c>
      <c r="C17" s="32" t="s">
        <v>93</v>
      </c>
      <c r="D17" s="32" t="s">
        <v>94</v>
      </c>
      <c r="E17" s="34">
        <v>-2625</v>
      </c>
      <c r="F17" s="34">
        <v>-4111</v>
      </c>
      <c r="G17" s="34">
        <v>-5029</v>
      </c>
      <c r="H17" s="34">
        <v>-5346</v>
      </c>
      <c r="I17" s="34">
        <v>-4875</v>
      </c>
      <c r="J17" s="34">
        <v>-4522</v>
      </c>
      <c r="K17" s="34">
        <v>-3598</v>
      </c>
      <c r="L17" s="34">
        <v>-4556</v>
      </c>
      <c r="M17" s="34">
        <v>-5450</v>
      </c>
      <c r="N17" s="34">
        <v>-5937</v>
      </c>
      <c r="O17" s="34">
        <v>-4696</v>
      </c>
      <c r="P17" s="34">
        <v>-4341</v>
      </c>
      <c r="Q17" s="34">
        <v>-4523</v>
      </c>
      <c r="R17" s="34">
        <v>-5187</v>
      </c>
      <c r="S17" s="34">
        <v>-5209</v>
      </c>
      <c r="T17" s="34">
        <v>-4004</v>
      </c>
      <c r="U17" s="34">
        <v>-4205</v>
      </c>
      <c r="V17" s="34">
        <v>-2333</v>
      </c>
      <c r="W17" s="34">
        <v>-2443</v>
      </c>
      <c r="X17" s="34">
        <v>-2411</v>
      </c>
      <c r="Y17" s="34">
        <v>-2193</v>
      </c>
      <c r="Z17" s="34">
        <v>-4022</v>
      </c>
      <c r="AA17" s="34">
        <v>-4455</v>
      </c>
      <c r="AB17" s="34">
        <v>-4646</v>
      </c>
      <c r="AC17" s="34">
        <v>-3485</v>
      </c>
      <c r="AD17" s="34">
        <v>-2873</v>
      </c>
      <c r="AE17" s="34">
        <v>-3205</v>
      </c>
      <c r="AF17" s="34">
        <v>-2995</v>
      </c>
      <c r="AG17" s="34">
        <v>-1448</v>
      </c>
      <c r="AH17" s="34">
        <v>326</v>
      </c>
      <c r="AI17" s="34">
        <v>664</v>
      </c>
      <c r="AJ17" s="34">
        <v>-386</v>
      </c>
      <c r="AK17" s="34">
        <v>-878</v>
      </c>
      <c r="AL17" s="34">
        <v>-1534</v>
      </c>
      <c r="AM17" s="34">
        <v>-932</v>
      </c>
      <c r="AN17" s="34">
        <v>-1130</v>
      </c>
      <c r="AO17" s="34">
        <v>-1006</v>
      </c>
      <c r="AP17" s="34">
        <v>-882</v>
      </c>
      <c r="AQ17" s="34">
        <v>-759</v>
      </c>
      <c r="AR17" s="34">
        <v>-635</v>
      </c>
      <c r="AS17" s="34">
        <v>-511</v>
      </c>
      <c r="AT17" s="34">
        <v>-388</v>
      </c>
      <c r="AU17" s="34">
        <v>-264</v>
      </c>
      <c r="AV17" s="34">
        <v>-140</v>
      </c>
      <c r="AW17" s="34">
        <v>-17</v>
      </c>
      <c r="AX17" s="34">
        <v>107</v>
      </c>
      <c r="AY17" s="34">
        <v>231</v>
      </c>
      <c r="AZ17" s="34">
        <v>354</v>
      </c>
      <c r="BA17" s="34">
        <v>478</v>
      </c>
      <c r="BB17" s="34">
        <v>601.70000000000005</v>
      </c>
      <c r="BC17" s="34">
        <v>725.4</v>
      </c>
      <c r="BD17" s="34">
        <v>849.1</v>
      </c>
      <c r="BE17" s="34">
        <v>972.8</v>
      </c>
      <c r="BF17" s="34">
        <v>1096.5</v>
      </c>
      <c r="BG17" s="34">
        <v>1220.2</v>
      </c>
      <c r="BH17" s="34">
        <v>1343.9</v>
      </c>
      <c r="BI17" s="34">
        <v>1467.6</v>
      </c>
      <c r="BJ17" s="34">
        <v>1591.3</v>
      </c>
      <c r="BK17" s="34">
        <v>1715</v>
      </c>
      <c r="BL17" s="34">
        <v>1838.7</v>
      </c>
      <c r="BM17" s="34">
        <f t="shared" si="13"/>
        <v>13900.2</v>
      </c>
      <c r="BN17" s="34">
        <f t="shared" si="14"/>
        <v>3600</v>
      </c>
      <c r="BO17" s="34">
        <f t="shared" si="12"/>
        <v>3100</v>
      </c>
      <c r="BP17" s="34">
        <f t="shared" si="12"/>
        <v>2700</v>
      </c>
      <c r="BQ17" s="34">
        <f t="shared" si="12"/>
        <v>2300</v>
      </c>
      <c r="BR17" s="34">
        <f t="shared" si="12"/>
        <v>1800</v>
      </c>
      <c r="BS17" s="34">
        <f t="shared" si="12"/>
        <v>1400</v>
      </c>
      <c r="BT17" s="34">
        <f t="shared" si="12"/>
        <v>900</v>
      </c>
      <c r="BU17" s="34">
        <f t="shared" si="12"/>
        <v>500</v>
      </c>
      <c r="BV17" s="34">
        <f t="shared" si="12"/>
        <v>100</v>
      </c>
      <c r="BW17" s="34">
        <f t="shared" si="12"/>
        <v>-400</v>
      </c>
      <c r="BX17" s="34">
        <f t="shared" si="12"/>
        <v>-800</v>
      </c>
      <c r="BY17" s="34">
        <f t="shared" si="12"/>
        <v>-1300</v>
      </c>
      <c r="BZ17" s="64">
        <f t="shared" si="15"/>
        <v>0.92442229453859781</v>
      </c>
    </row>
    <row r="18" spans="1:255" x14ac:dyDescent="0.25">
      <c r="A18" s="32" t="s">
        <v>95</v>
      </c>
      <c r="B18" s="33">
        <v>1</v>
      </c>
      <c r="C18" s="32" t="s">
        <v>93</v>
      </c>
      <c r="D18" s="32" t="s">
        <v>96</v>
      </c>
      <c r="E18" s="34">
        <v>-26900</v>
      </c>
      <c r="F18" s="34">
        <v>-28282</v>
      </c>
      <c r="G18" s="34">
        <v>-28136</v>
      </c>
      <c r="H18" s="34">
        <v>-28192</v>
      </c>
      <c r="I18" s="34">
        <v>-27950</v>
      </c>
      <c r="J18" s="34">
        <v>-27675</v>
      </c>
      <c r="K18" s="34">
        <v>-27617</v>
      </c>
      <c r="L18" s="34">
        <v>-26288</v>
      </c>
      <c r="M18" s="34">
        <v>-25252</v>
      </c>
      <c r="N18" s="34">
        <v>-25716</v>
      </c>
      <c r="O18" s="34">
        <v>-25239</v>
      </c>
      <c r="P18" s="34">
        <v>-25178</v>
      </c>
      <c r="Q18" s="34">
        <v>-25386</v>
      </c>
      <c r="R18" s="34">
        <v>-24223</v>
      </c>
      <c r="S18" s="34">
        <v>-24446</v>
      </c>
      <c r="T18" s="34">
        <v>-24919</v>
      </c>
      <c r="U18" s="34">
        <v>-23801</v>
      </c>
      <c r="V18" s="34">
        <v>-23480</v>
      </c>
      <c r="W18" s="34">
        <v>-24192</v>
      </c>
      <c r="X18" s="34">
        <v>-23335</v>
      </c>
      <c r="Y18" s="34">
        <v>-24362</v>
      </c>
      <c r="Z18" s="34">
        <v>-24982</v>
      </c>
      <c r="AA18" s="34">
        <v>-24162</v>
      </c>
      <c r="AB18" s="34">
        <v>-22850</v>
      </c>
      <c r="AC18" s="34">
        <v>-21661</v>
      </c>
      <c r="AD18" s="34">
        <v>-21750</v>
      </c>
      <c r="AE18" s="34">
        <v>-23309</v>
      </c>
      <c r="AF18" s="34">
        <v>-22303</v>
      </c>
      <c r="AG18" s="34">
        <v>-22423</v>
      </c>
      <c r="AH18" s="34">
        <v>-22396</v>
      </c>
      <c r="AI18" s="34">
        <v>-22764</v>
      </c>
      <c r="AJ18" s="34">
        <v>-22874</v>
      </c>
      <c r="AK18" s="34">
        <v>-23492</v>
      </c>
      <c r="AL18" s="34">
        <v>-24649</v>
      </c>
      <c r="AM18" s="34">
        <v>-24299</v>
      </c>
      <c r="AN18" s="34">
        <v>-21833</v>
      </c>
      <c r="AO18" s="34">
        <v>-21673</v>
      </c>
      <c r="AP18" s="34">
        <v>-21514</v>
      </c>
      <c r="AQ18" s="34">
        <v>-21355</v>
      </c>
      <c r="AR18" s="34">
        <v>-21196</v>
      </c>
      <c r="AS18" s="34">
        <v>-21036</v>
      </c>
      <c r="AT18" s="34">
        <v>-20877</v>
      </c>
      <c r="AU18" s="34">
        <v>-20718</v>
      </c>
      <c r="AV18" s="34">
        <v>-20559</v>
      </c>
      <c r="AW18" s="34">
        <v>-20399</v>
      </c>
      <c r="AX18" s="34">
        <v>-20240</v>
      </c>
      <c r="AY18" s="34">
        <v>-20081</v>
      </c>
      <c r="AZ18" s="34">
        <v>-19921</v>
      </c>
      <c r="BA18" s="34">
        <v>-19762</v>
      </c>
      <c r="BB18" s="34">
        <v>-19602.7</v>
      </c>
      <c r="BC18" s="34">
        <v>-19443.400000000001</v>
      </c>
      <c r="BD18" s="34">
        <v>-19284.099999999999</v>
      </c>
      <c r="BE18" s="34">
        <v>-19124.8</v>
      </c>
      <c r="BF18" s="34">
        <v>-18965.5</v>
      </c>
      <c r="BG18" s="34">
        <v>-18806.2</v>
      </c>
      <c r="BH18" s="34">
        <v>-18646.900000000001</v>
      </c>
      <c r="BI18" s="34">
        <v>-18487.599999999999</v>
      </c>
      <c r="BJ18" s="34">
        <v>-18328.3</v>
      </c>
      <c r="BK18" s="34">
        <v>-18169</v>
      </c>
      <c r="BL18" s="34">
        <v>-18009.7</v>
      </c>
      <c r="BM18" s="34">
        <f t="shared" si="13"/>
        <v>-226630.2</v>
      </c>
      <c r="BN18" s="34">
        <f t="shared" si="14"/>
        <v>-19700</v>
      </c>
      <c r="BO18" s="34">
        <f t="shared" si="14"/>
        <v>-19500</v>
      </c>
      <c r="BP18" s="34">
        <f t="shared" si="14"/>
        <v>-19400</v>
      </c>
      <c r="BQ18" s="34">
        <f t="shared" si="14"/>
        <v>-19200</v>
      </c>
      <c r="BR18" s="34">
        <f t="shared" si="14"/>
        <v>-19100</v>
      </c>
      <c r="BS18" s="34">
        <f t="shared" si="14"/>
        <v>-19000</v>
      </c>
      <c r="BT18" s="34">
        <f t="shared" si="14"/>
        <v>-18800</v>
      </c>
      <c r="BU18" s="34">
        <f t="shared" si="14"/>
        <v>-18700</v>
      </c>
      <c r="BV18" s="34">
        <f t="shared" si="14"/>
        <v>-18500</v>
      </c>
      <c r="BW18" s="34">
        <f t="shared" si="14"/>
        <v>-18400</v>
      </c>
      <c r="BX18" s="34">
        <f t="shared" si="14"/>
        <v>-18200</v>
      </c>
      <c r="BY18" s="34">
        <f t="shared" si="14"/>
        <v>-18100</v>
      </c>
      <c r="BZ18" s="64">
        <f t="shared" si="15"/>
        <v>0.96138798653200708</v>
      </c>
    </row>
    <row r="19" spans="1:255" x14ac:dyDescent="0.25">
      <c r="A19" s="32" t="s">
        <v>97</v>
      </c>
      <c r="B19" s="33">
        <v>1</v>
      </c>
      <c r="C19" s="32" t="s">
        <v>93</v>
      </c>
      <c r="D19" s="32" t="s">
        <v>94</v>
      </c>
      <c r="E19" s="34">
        <v>-49602</v>
      </c>
      <c r="F19" s="34">
        <v>-49994</v>
      </c>
      <c r="G19" s="34">
        <v>-49999</v>
      </c>
      <c r="H19" s="34">
        <v>-49165</v>
      </c>
      <c r="I19" s="34">
        <v>-48782</v>
      </c>
      <c r="J19" s="34">
        <v>-48993</v>
      </c>
      <c r="K19" s="34">
        <v>-48108</v>
      </c>
      <c r="L19" s="34">
        <v>-47617</v>
      </c>
      <c r="M19" s="34">
        <v>-46042</v>
      </c>
      <c r="N19" s="34">
        <v>-46868</v>
      </c>
      <c r="O19" s="34">
        <v>-46884</v>
      </c>
      <c r="P19" s="34">
        <v>-46858</v>
      </c>
      <c r="Q19" s="34">
        <v>-45243</v>
      </c>
      <c r="R19" s="34">
        <v>-45523</v>
      </c>
      <c r="S19" s="34">
        <v>-44469</v>
      </c>
      <c r="T19" s="34">
        <v>-45074</v>
      </c>
      <c r="U19" s="34">
        <v>-44986</v>
      </c>
      <c r="V19" s="34">
        <v>-45521</v>
      </c>
      <c r="W19" s="34">
        <v>-44683</v>
      </c>
      <c r="X19" s="34">
        <v>-44149</v>
      </c>
      <c r="Y19" s="34">
        <v>-43771</v>
      </c>
      <c r="Z19" s="34">
        <v>-44350</v>
      </c>
      <c r="AA19" s="34">
        <v>-44217</v>
      </c>
      <c r="AB19" s="34">
        <v>-43777</v>
      </c>
      <c r="AC19" s="34">
        <v>-43539</v>
      </c>
      <c r="AD19" s="34">
        <v>-43687</v>
      </c>
      <c r="AE19" s="34">
        <v>-43525</v>
      </c>
      <c r="AF19" s="34">
        <v>-44120</v>
      </c>
      <c r="AG19" s="34">
        <v>-44596</v>
      </c>
      <c r="AH19" s="34">
        <v>-44758</v>
      </c>
      <c r="AI19" s="34">
        <v>-44387</v>
      </c>
      <c r="AJ19" s="34">
        <v>-43693</v>
      </c>
      <c r="AK19" s="34">
        <v>-43481</v>
      </c>
      <c r="AL19" s="34">
        <v>-42895</v>
      </c>
      <c r="AM19" s="34">
        <v>-42278</v>
      </c>
      <c r="AN19" s="34">
        <v>-42070</v>
      </c>
      <c r="AO19" s="34">
        <v>-41874</v>
      </c>
      <c r="AP19" s="34">
        <v>-41679</v>
      </c>
      <c r="AQ19" s="34">
        <v>-41483</v>
      </c>
      <c r="AR19" s="34">
        <v>-41288</v>
      </c>
      <c r="AS19" s="34">
        <v>-41092</v>
      </c>
      <c r="AT19" s="34">
        <v>-40897</v>
      </c>
      <c r="AU19" s="34">
        <v>-40701</v>
      </c>
      <c r="AV19" s="34">
        <v>-40505</v>
      </c>
      <c r="AW19" s="34">
        <v>-40310</v>
      </c>
      <c r="AX19" s="34">
        <v>-40114</v>
      </c>
      <c r="AY19" s="34">
        <v>-39919</v>
      </c>
      <c r="AZ19" s="34">
        <v>-39723</v>
      </c>
      <c r="BA19" s="34">
        <v>-39527.5</v>
      </c>
      <c r="BB19" s="34">
        <v>-39331.9</v>
      </c>
      <c r="BC19" s="34">
        <v>-39136.300000000003</v>
      </c>
      <c r="BD19" s="34">
        <v>-38940.699999999997</v>
      </c>
      <c r="BE19" s="34">
        <v>-38745.1</v>
      </c>
      <c r="BF19" s="34">
        <v>-38549.5</v>
      </c>
      <c r="BG19" s="34">
        <v>-38353.9</v>
      </c>
      <c r="BH19" s="34">
        <v>-38158.300000000003</v>
      </c>
      <c r="BI19" s="34">
        <v>-37962.699999999997</v>
      </c>
      <c r="BJ19" s="34">
        <v>-37767.1</v>
      </c>
      <c r="BK19" s="34">
        <v>-37571.5</v>
      </c>
      <c r="BL19" s="34">
        <v>-37375.9</v>
      </c>
      <c r="BM19" s="34">
        <f t="shared" si="13"/>
        <v>-461420.4</v>
      </c>
      <c r="BN19" s="34">
        <f t="shared" si="14"/>
        <v>-39500</v>
      </c>
      <c r="BO19" s="34">
        <f t="shared" si="14"/>
        <v>-39300</v>
      </c>
      <c r="BP19" s="34">
        <f t="shared" si="14"/>
        <v>-39100</v>
      </c>
      <c r="BQ19" s="34">
        <f t="shared" si="14"/>
        <v>-38900</v>
      </c>
      <c r="BR19" s="34">
        <f t="shared" si="14"/>
        <v>-38700</v>
      </c>
      <c r="BS19" s="34">
        <f t="shared" si="14"/>
        <v>-38500</v>
      </c>
      <c r="BT19" s="34">
        <f t="shared" si="14"/>
        <v>-38400</v>
      </c>
      <c r="BU19" s="34">
        <f t="shared" si="14"/>
        <v>-38200</v>
      </c>
      <c r="BV19" s="34">
        <f t="shared" si="14"/>
        <v>-38000</v>
      </c>
      <c r="BW19" s="34">
        <f t="shared" si="14"/>
        <v>-37800</v>
      </c>
      <c r="BX19" s="34">
        <f t="shared" si="14"/>
        <v>-37600</v>
      </c>
      <c r="BY19" s="34">
        <f t="shared" si="14"/>
        <v>-37400</v>
      </c>
      <c r="BZ19" s="64">
        <f t="shared" si="15"/>
        <v>0.98084019111946397</v>
      </c>
    </row>
    <row r="20" spans="1:255" x14ac:dyDescent="0.25">
      <c r="A20" s="37" t="s">
        <v>98</v>
      </c>
      <c r="B20" s="38">
        <v>1</v>
      </c>
      <c r="C20" s="37" t="s">
        <v>93</v>
      </c>
      <c r="D20" s="37" t="s">
        <v>99</v>
      </c>
      <c r="E20" s="39">
        <v>-12666</v>
      </c>
      <c r="F20" s="39">
        <v>-12643</v>
      </c>
      <c r="G20" s="39">
        <v>-12157</v>
      </c>
      <c r="H20" s="39">
        <v>-12453</v>
      </c>
      <c r="I20" s="39">
        <v>-11874</v>
      </c>
      <c r="J20" s="39">
        <v>-11121</v>
      </c>
      <c r="K20" s="39">
        <v>-11586</v>
      </c>
      <c r="L20" s="39">
        <v>-11378</v>
      </c>
      <c r="M20" s="39">
        <v>-11388</v>
      </c>
      <c r="N20" s="39">
        <v>-11628</v>
      </c>
      <c r="O20" s="39">
        <v>-10741</v>
      </c>
      <c r="P20" s="39">
        <v>-11457</v>
      </c>
      <c r="Q20" s="39">
        <v>-12490</v>
      </c>
      <c r="R20" s="39">
        <v>-12000</v>
      </c>
      <c r="S20" s="39">
        <v>-12141</v>
      </c>
      <c r="T20" s="39">
        <v>-11312</v>
      </c>
      <c r="U20" s="39">
        <v>-10322</v>
      </c>
      <c r="V20" s="39">
        <v>-9986</v>
      </c>
      <c r="W20" s="39">
        <v>-9809</v>
      </c>
      <c r="X20" s="39">
        <v>-8727</v>
      </c>
      <c r="Y20" s="39">
        <v>-9229</v>
      </c>
      <c r="Z20" s="39">
        <v>-8994</v>
      </c>
      <c r="AA20" s="39">
        <v>-8998</v>
      </c>
      <c r="AB20" s="39">
        <v>-8526</v>
      </c>
      <c r="AC20" s="39">
        <v>-7342</v>
      </c>
      <c r="AD20" s="39">
        <v>-6051</v>
      </c>
      <c r="AE20" s="39">
        <v>-5074</v>
      </c>
      <c r="AF20" s="39">
        <v>-3923</v>
      </c>
      <c r="AG20" s="39">
        <v>-4444</v>
      </c>
      <c r="AH20" s="39">
        <v>-4257</v>
      </c>
      <c r="AI20" s="39">
        <v>-3454</v>
      </c>
      <c r="AJ20" s="39">
        <v>-3904</v>
      </c>
      <c r="AK20" s="39">
        <v>-4029</v>
      </c>
      <c r="AL20" s="39">
        <v>-4028</v>
      </c>
      <c r="AM20" s="39">
        <v>-4087</v>
      </c>
      <c r="AN20" s="39">
        <v>-3649</v>
      </c>
      <c r="AO20" s="39">
        <v>-3352</v>
      </c>
      <c r="AP20" s="39">
        <v>-3056</v>
      </c>
      <c r="AQ20" s="39">
        <v>-2760</v>
      </c>
      <c r="AR20" s="39">
        <v>-2464</v>
      </c>
      <c r="AS20" s="39">
        <v>-2168</v>
      </c>
      <c r="AT20" s="39">
        <v>-1872</v>
      </c>
      <c r="AU20" s="39">
        <v>-1576</v>
      </c>
      <c r="AV20" s="39">
        <v>-1280</v>
      </c>
      <c r="AW20" s="39">
        <v>-984</v>
      </c>
      <c r="AX20" s="39">
        <v>-688</v>
      </c>
      <c r="AY20" s="39">
        <v>-392</v>
      </c>
      <c r="AZ20" s="39">
        <v>-96</v>
      </c>
      <c r="BA20" s="39">
        <v>200</v>
      </c>
      <c r="BB20" s="39">
        <v>496</v>
      </c>
      <c r="BC20" s="39">
        <v>792</v>
      </c>
      <c r="BD20" s="39">
        <v>1088</v>
      </c>
      <c r="BE20" s="39">
        <v>1384</v>
      </c>
      <c r="BF20" s="39">
        <v>1680</v>
      </c>
      <c r="BG20" s="39">
        <v>1976</v>
      </c>
      <c r="BH20" s="39">
        <v>2272</v>
      </c>
      <c r="BI20" s="39">
        <v>2568</v>
      </c>
      <c r="BJ20" s="39">
        <v>2864</v>
      </c>
      <c r="BK20" s="39">
        <v>3160</v>
      </c>
      <c r="BL20" s="39">
        <v>3456</v>
      </c>
      <c r="BM20" s="39">
        <f t="shared" si="13"/>
        <v>21936</v>
      </c>
      <c r="BN20" s="39">
        <f t="shared" si="14"/>
        <v>3600</v>
      </c>
      <c r="BO20" s="39">
        <f t="shared" si="14"/>
        <v>3200</v>
      </c>
      <c r="BP20" s="39">
        <f t="shared" si="14"/>
        <v>2900</v>
      </c>
      <c r="BQ20" s="39">
        <f t="shared" si="14"/>
        <v>2600</v>
      </c>
      <c r="BR20" s="39">
        <f t="shared" si="14"/>
        <v>2300</v>
      </c>
      <c r="BS20" s="39">
        <f t="shared" si="14"/>
        <v>2000</v>
      </c>
      <c r="BT20" s="39">
        <f t="shared" si="14"/>
        <v>1700</v>
      </c>
      <c r="BU20" s="39">
        <f t="shared" si="14"/>
        <v>1400</v>
      </c>
      <c r="BV20" s="39">
        <f t="shared" si="14"/>
        <v>1000</v>
      </c>
      <c r="BW20" s="39">
        <f t="shared" si="14"/>
        <v>700</v>
      </c>
      <c r="BX20" s="39">
        <f t="shared" si="14"/>
        <v>400</v>
      </c>
      <c r="BY20" s="39">
        <f t="shared" si="14"/>
        <v>100</v>
      </c>
      <c r="BZ20" s="64">
        <f t="shared" si="15"/>
        <v>0.98491904739092995</v>
      </c>
    </row>
    <row r="21" spans="1:255" s="31" customFormat="1" x14ac:dyDescent="0.25">
      <c r="A21" s="40"/>
      <c r="B21" s="41"/>
      <c r="C21" s="40" t="s">
        <v>100</v>
      </c>
      <c r="D21" s="40"/>
      <c r="E21" s="43">
        <f t="shared" ref="E21:BL21" si="19">SUBTOTAL(9,E17:E20)</f>
        <v>-91793</v>
      </c>
      <c r="F21" s="43">
        <f t="shared" si="19"/>
        <v>-95030</v>
      </c>
      <c r="G21" s="43">
        <f t="shared" si="19"/>
        <v>-95321</v>
      </c>
      <c r="H21" s="43">
        <f t="shared" si="19"/>
        <v>-95156</v>
      </c>
      <c r="I21" s="43">
        <f t="shared" si="19"/>
        <v>-93481</v>
      </c>
      <c r="J21" s="43">
        <f t="shared" si="19"/>
        <v>-92311</v>
      </c>
      <c r="K21" s="43">
        <f t="shared" si="19"/>
        <v>-90909</v>
      </c>
      <c r="L21" s="43">
        <f t="shared" si="19"/>
        <v>-89839</v>
      </c>
      <c r="M21" s="43">
        <f t="shared" si="19"/>
        <v>-88132</v>
      </c>
      <c r="N21" s="43">
        <f t="shared" si="19"/>
        <v>-90149</v>
      </c>
      <c r="O21" s="43">
        <f t="shared" si="19"/>
        <v>-87560</v>
      </c>
      <c r="P21" s="43">
        <f t="shared" si="19"/>
        <v>-87834</v>
      </c>
      <c r="Q21" s="43">
        <f t="shared" si="19"/>
        <v>-87642</v>
      </c>
      <c r="R21" s="43">
        <f t="shared" si="19"/>
        <v>-86933</v>
      </c>
      <c r="S21" s="43">
        <f t="shared" si="19"/>
        <v>-86265</v>
      </c>
      <c r="T21" s="43">
        <f t="shared" si="19"/>
        <v>-85309</v>
      </c>
      <c r="U21" s="43">
        <f t="shared" si="19"/>
        <v>-83314</v>
      </c>
      <c r="V21" s="43">
        <f t="shared" si="19"/>
        <v>-81320</v>
      </c>
      <c r="W21" s="43">
        <f t="shared" si="19"/>
        <v>-81127</v>
      </c>
      <c r="X21" s="43">
        <f t="shared" si="19"/>
        <v>-78622</v>
      </c>
      <c r="Y21" s="43">
        <f t="shared" si="19"/>
        <v>-79555</v>
      </c>
      <c r="Z21" s="43">
        <f t="shared" si="19"/>
        <v>-82348</v>
      </c>
      <c r="AA21" s="43">
        <f t="shared" si="19"/>
        <v>-81832</v>
      </c>
      <c r="AB21" s="43">
        <f t="shared" si="19"/>
        <v>-79799</v>
      </c>
      <c r="AC21" s="43">
        <f t="shared" si="19"/>
        <v>-76027</v>
      </c>
      <c r="AD21" s="43">
        <f t="shared" si="19"/>
        <v>-74361</v>
      </c>
      <c r="AE21" s="43">
        <f t="shared" si="19"/>
        <v>-75113</v>
      </c>
      <c r="AF21" s="43">
        <f t="shared" si="19"/>
        <v>-73341</v>
      </c>
      <c r="AG21" s="43">
        <f t="shared" si="19"/>
        <v>-72911</v>
      </c>
      <c r="AH21" s="43">
        <f t="shared" si="19"/>
        <v>-71085</v>
      </c>
      <c r="AI21" s="43">
        <f t="shared" si="19"/>
        <v>-69941</v>
      </c>
      <c r="AJ21" s="43">
        <f t="shared" si="19"/>
        <v>-70857</v>
      </c>
      <c r="AK21" s="43">
        <f t="shared" si="19"/>
        <v>-71880</v>
      </c>
      <c r="AL21" s="43">
        <f t="shared" si="19"/>
        <v>-73106</v>
      </c>
      <c r="AM21" s="43">
        <f t="shared" si="19"/>
        <v>-71596</v>
      </c>
      <c r="AN21" s="43">
        <f t="shared" si="19"/>
        <v>-68682</v>
      </c>
      <c r="AO21" s="43">
        <f t="shared" si="19"/>
        <v>-67905</v>
      </c>
      <c r="AP21" s="43">
        <f t="shared" si="19"/>
        <v>-67131</v>
      </c>
      <c r="AQ21" s="43">
        <f t="shared" si="19"/>
        <v>-66357</v>
      </c>
      <c r="AR21" s="43">
        <f t="shared" si="19"/>
        <v>-65583</v>
      </c>
      <c r="AS21" s="43">
        <f t="shared" si="19"/>
        <v>-64807</v>
      </c>
      <c r="AT21" s="43">
        <f t="shared" si="19"/>
        <v>-64034</v>
      </c>
      <c r="AU21" s="43">
        <f t="shared" si="19"/>
        <v>-63259</v>
      </c>
      <c r="AV21" s="43">
        <f t="shared" si="19"/>
        <v>-62484</v>
      </c>
      <c r="AW21" s="43">
        <f t="shared" si="19"/>
        <v>-61710</v>
      </c>
      <c r="AX21" s="43">
        <f t="shared" si="19"/>
        <v>-60935</v>
      </c>
      <c r="AY21" s="43">
        <f t="shared" si="19"/>
        <v>-60161</v>
      </c>
      <c r="AZ21" s="43">
        <f t="shared" si="19"/>
        <v>-59386</v>
      </c>
      <c r="BA21" s="43">
        <f t="shared" si="19"/>
        <v>-58611.5</v>
      </c>
      <c r="BB21" s="43">
        <f t="shared" si="19"/>
        <v>-57836.9</v>
      </c>
      <c r="BC21" s="43">
        <f t="shared" si="19"/>
        <v>-57062.3</v>
      </c>
      <c r="BD21" s="43">
        <f t="shared" si="19"/>
        <v>-56287.7</v>
      </c>
      <c r="BE21" s="43">
        <f t="shared" si="19"/>
        <v>-55513.1</v>
      </c>
      <c r="BF21" s="43">
        <f t="shared" si="19"/>
        <v>-54738.5</v>
      </c>
      <c r="BG21" s="43">
        <f t="shared" si="19"/>
        <v>-53963.9</v>
      </c>
      <c r="BH21" s="43">
        <f t="shared" si="19"/>
        <v>-53189.3</v>
      </c>
      <c r="BI21" s="43">
        <f t="shared" si="19"/>
        <v>-52414.7</v>
      </c>
      <c r="BJ21" s="43">
        <f t="shared" si="19"/>
        <v>-51640.1</v>
      </c>
      <c r="BK21" s="43">
        <f t="shared" si="19"/>
        <v>-50865.5</v>
      </c>
      <c r="BL21" s="43">
        <f t="shared" si="19"/>
        <v>-50090.9</v>
      </c>
      <c r="BM21" s="56">
        <f t="shared" si="13"/>
        <v>-652214.4</v>
      </c>
      <c r="BN21" s="43">
        <f t="shared" si="14"/>
        <v>-58000</v>
      </c>
      <c r="BO21" s="43">
        <f t="shared" si="14"/>
        <v>-57300</v>
      </c>
      <c r="BP21" s="43">
        <f t="shared" si="14"/>
        <v>-56700</v>
      </c>
      <c r="BQ21" s="43">
        <f t="shared" si="14"/>
        <v>-56000</v>
      </c>
      <c r="BR21" s="43">
        <f t="shared" si="14"/>
        <v>-55300</v>
      </c>
      <c r="BS21" s="43">
        <f t="shared" si="14"/>
        <v>-54700</v>
      </c>
      <c r="BT21" s="43">
        <f t="shared" si="14"/>
        <v>-54000</v>
      </c>
      <c r="BU21" s="43">
        <f t="shared" si="14"/>
        <v>-53400</v>
      </c>
      <c r="BV21" s="43">
        <f t="shared" si="14"/>
        <v>-52700</v>
      </c>
      <c r="BW21" s="43">
        <f t="shared" si="14"/>
        <v>-52000</v>
      </c>
      <c r="BX21" s="43">
        <f t="shared" si="14"/>
        <v>-51400</v>
      </c>
      <c r="BY21" s="43">
        <f t="shared" si="14"/>
        <v>-50700</v>
      </c>
      <c r="BZ21" s="64">
        <f t="shared" si="15"/>
        <v>0.99554481392883387</v>
      </c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x14ac:dyDescent="0.25">
      <c r="A22" s="32" t="s">
        <v>101</v>
      </c>
      <c r="B22" s="33">
        <v>2</v>
      </c>
      <c r="C22" s="44" t="s">
        <v>102</v>
      </c>
      <c r="D22" s="32" t="s">
        <v>103</v>
      </c>
      <c r="E22" s="34">
        <v>9039</v>
      </c>
      <c r="F22" s="34">
        <v>8731</v>
      </c>
      <c r="G22" s="34">
        <v>8646</v>
      </c>
      <c r="H22" s="34">
        <v>8912</v>
      </c>
      <c r="I22" s="34">
        <v>8364</v>
      </c>
      <c r="J22" s="34">
        <v>8955</v>
      </c>
      <c r="K22" s="34">
        <v>9040</v>
      </c>
      <c r="L22" s="34">
        <v>9452</v>
      </c>
      <c r="M22" s="34">
        <v>8741</v>
      </c>
      <c r="N22" s="34">
        <v>10027</v>
      </c>
      <c r="O22" s="34">
        <v>9157</v>
      </c>
      <c r="P22" s="34">
        <v>9268</v>
      </c>
      <c r="Q22" s="34">
        <v>10186</v>
      </c>
      <c r="R22" s="34">
        <v>9691</v>
      </c>
      <c r="S22" s="34">
        <v>9978</v>
      </c>
      <c r="T22" s="34">
        <v>9804</v>
      </c>
      <c r="U22" s="34">
        <v>9524</v>
      </c>
      <c r="V22" s="34">
        <v>9923</v>
      </c>
      <c r="W22" s="34">
        <v>9504</v>
      </c>
      <c r="X22" s="34">
        <v>9319</v>
      </c>
      <c r="Y22" s="34">
        <v>8952</v>
      </c>
      <c r="Z22" s="34">
        <v>8553</v>
      </c>
      <c r="AA22" s="34">
        <v>9258</v>
      </c>
      <c r="AB22" s="34">
        <v>11068</v>
      </c>
      <c r="AC22" s="34">
        <v>9645</v>
      </c>
      <c r="AD22" s="34">
        <v>9837</v>
      </c>
      <c r="AE22" s="34">
        <v>8257</v>
      </c>
      <c r="AF22" s="34">
        <v>6824</v>
      </c>
      <c r="AG22" s="34">
        <v>8236</v>
      </c>
      <c r="AH22" s="34">
        <v>9605</v>
      </c>
      <c r="AI22" s="34">
        <v>8027</v>
      </c>
      <c r="AJ22" s="34">
        <v>6810</v>
      </c>
      <c r="AK22" s="34">
        <v>7303</v>
      </c>
      <c r="AL22" s="34">
        <v>7225</v>
      </c>
      <c r="AM22" s="34">
        <v>6806</v>
      </c>
      <c r="AN22" s="34">
        <v>8186</v>
      </c>
      <c r="AO22" s="34">
        <v>8144</v>
      </c>
      <c r="AP22" s="34">
        <v>8103</v>
      </c>
      <c r="AQ22" s="34">
        <v>8061</v>
      </c>
      <c r="AR22" s="34">
        <v>8019</v>
      </c>
      <c r="AS22" s="34">
        <v>7978</v>
      </c>
      <c r="AT22" s="34">
        <v>7936</v>
      </c>
      <c r="AU22" s="34">
        <v>7895</v>
      </c>
      <c r="AV22" s="34">
        <v>7853</v>
      </c>
      <c r="AW22" s="34">
        <v>7812</v>
      </c>
      <c r="AX22" s="34">
        <v>7770</v>
      </c>
      <c r="AY22" s="34">
        <v>7729</v>
      </c>
      <c r="AZ22" s="34">
        <v>7687</v>
      </c>
      <c r="BA22" s="34">
        <v>7645.5</v>
      </c>
      <c r="BB22" s="34">
        <v>7603.9</v>
      </c>
      <c r="BC22" s="34">
        <v>7562.3</v>
      </c>
      <c r="BD22" s="34">
        <v>7520.7</v>
      </c>
      <c r="BE22" s="34">
        <v>7479.1</v>
      </c>
      <c r="BF22" s="34">
        <v>7437.5</v>
      </c>
      <c r="BG22" s="34">
        <v>7395.9</v>
      </c>
      <c r="BH22" s="34">
        <v>7354.3</v>
      </c>
      <c r="BI22" s="34">
        <v>7312.7</v>
      </c>
      <c r="BJ22" s="34">
        <v>7271.1</v>
      </c>
      <c r="BK22" s="34">
        <v>7229.5</v>
      </c>
      <c r="BL22" s="34">
        <v>7187.9</v>
      </c>
      <c r="BM22" s="34">
        <f t="shared" si="13"/>
        <v>89000.400000000009</v>
      </c>
      <c r="BN22" s="34">
        <f t="shared" si="14"/>
        <v>7600</v>
      </c>
      <c r="BO22" s="34">
        <f t="shared" si="14"/>
        <v>7600</v>
      </c>
      <c r="BP22" s="34">
        <f t="shared" si="14"/>
        <v>7600</v>
      </c>
      <c r="BQ22" s="34">
        <f t="shared" si="14"/>
        <v>7500</v>
      </c>
      <c r="BR22" s="34">
        <f t="shared" si="14"/>
        <v>7500</v>
      </c>
      <c r="BS22" s="34">
        <f t="shared" si="14"/>
        <v>7400</v>
      </c>
      <c r="BT22" s="34">
        <f t="shared" si="14"/>
        <v>7400</v>
      </c>
      <c r="BU22" s="34">
        <f t="shared" si="14"/>
        <v>7400</v>
      </c>
      <c r="BV22" s="34">
        <f t="shared" si="14"/>
        <v>7300</v>
      </c>
      <c r="BW22" s="34">
        <f t="shared" si="14"/>
        <v>7300</v>
      </c>
      <c r="BX22" s="34">
        <f t="shared" si="14"/>
        <v>7200</v>
      </c>
      <c r="BY22" s="34">
        <f t="shared" si="14"/>
        <v>7200</v>
      </c>
      <c r="BZ22" s="64">
        <f t="shared" si="15"/>
        <v>0.71813802245190295</v>
      </c>
    </row>
    <row r="23" spans="1:255" x14ac:dyDescent="0.25">
      <c r="A23" s="32" t="s">
        <v>104</v>
      </c>
      <c r="B23" s="33">
        <v>2</v>
      </c>
      <c r="C23" s="44" t="s">
        <v>102</v>
      </c>
      <c r="D23" s="32" t="s">
        <v>105</v>
      </c>
      <c r="E23" s="34">
        <v>150800</v>
      </c>
      <c r="F23" s="34">
        <v>151586</v>
      </c>
      <c r="G23" s="34">
        <v>151986</v>
      </c>
      <c r="H23" s="34">
        <v>150353</v>
      </c>
      <c r="I23" s="34">
        <v>149532</v>
      </c>
      <c r="J23" s="34">
        <v>149103</v>
      </c>
      <c r="K23" s="34">
        <v>149609</v>
      </c>
      <c r="L23" s="34">
        <v>148858</v>
      </c>
      <c r="M23" s="34">
        <v>148963</v>
      </c>
      <c r="N23" s="34">
        <v>149092</v>
      </c>
      <c r="O23" s="34">
        <v>150146</v>
      </c>
      <c r="P23" s="34">
        <v>148914</v>
      </c>
      <c r="Q23" s="34">
        <v>148093</v>
      </c>
      <c r="R23" s="34">
        <v>149253</v>
      </c>
      <c r="S23" s="34">
        <v>149643</v>
      </c>
      <c r="T23" s="34">
        <v>150654</v>
      </c>
      <c r="U23" s="34">
        <v>150739</v>
      </c>
      <c r="V23" s="34">
        <v>151011</v>
      </c>
      <c r="W23" s="34">
        <v>150837</v>
      </c>
      <c r="X23" s="34">
        <v>150969</v>
      </c>
      <c r="Y23" s="34">
        <v>151304</v>
      </c>
      <c r="Z23" s="34">
        <v>151408</v>
      </c>
      <c r="AA23" s="34">
        <v>151022</v>
      </c>
      <c r="AB23" s="34">
        <v>151044</v>
      </c>
      <c r="AC23" s="34">
        <v>150761</v>
      </c>
      <c r="AD23" s="34">
        <v>151846</v>
      </c>
      <c r="AE23" s="34">
        <v>150437</v>
      </c>
      <c r="AF23" s="34">
        <v>152005</v>
      </c>
      <c r="AG23" s="34">
        <v>152898</v>
      </c>
      <c r="AH23" s="34">
        <v>151773</v>
      </c>
      <c r="AI23" s="34">
        <v>153119</v>
      </c>
      <c r="AJ23" s="34">
        <v>152218</v>
      </c>
      <c r="AK23" s="34">
        <v>152711</v>
      </c>
      <c r="AL23" s="34">
        <v>152786</v>
      </c>
      <c r="AM23" s="34">
        <v>152327</v>
      </c>
      <c r="AN23" s="34">
        <v>152356</v>
      </c>
      <c r="AO23" s="34">
        <v>152443</v>
      </c>
      <c r="AP23" s="34">
        <v>152530</v>
      </c>
      <c r="AQ23" s="34">
        <v>152617</v>
      </c>
      <c r="AR23" s="34">
        <v>152703</v>
      </c>
      <c r="AS23" s="34">
        <v>152790</v>
      </c>
      <c r="AT23" s="34">
        <v>152877</v>
      </c>
      <c r="AU23" s="34">
        <v>152964</v>
      </c>
      <c r="AV23" s="34">
        <v>153050</v>
      </c>
      <c r="AW23" s="34">
        <v>153137</v>
      </c>
      <c r="AX23" s="34">
        <v>153224</v>
      </c>
      <c r="AY23" s="34">
        <v>153311</v>
      </c>
      <c r="AZ23" s="34">
        <v>153398</v>
      </c>
      <c r="BA23" s="34">
        <v>153485</v>
      </c>
      <c r="BB23" s="34">
        <v>153572</v>
      </c>
      <c r="BC23" s="34">
        <v>153659</v>
      </c>
      <c r="BD23" s="34">
        <v>153746</v>
      </c>
      <c r="BE23" s="34">
        <v>153833</v>
      </c>
      <c r="BF23" s="34">
        <v>153920</v>
      </c>
      <c r="BG23" s="34">
        <v>154007</v>
      </c>
      <c r="BH23" s="34">
        <v>154094</v>
      </c>
      <c r="BI23" s="34">
        <v>154181</v>
      </c>
      <c r="BJ23" s="34">
        <v>154268</v>
      </c>
      <c r="BK23" s="34">
        <v>154355</v>
      </c>
      <c r="BL23" s="34">
        <v>154442</v>
      </c>
      <c r="BM23" s="34">
        <f t="shared" si="13"/>
        <v>1847562</v>
      </c>
      <c r="BN23" s="34">
        <f t="shared" si="14"/>
        <v>153500</v>
      </c>
      <c r="BO23" s="34">
        <f t="shared" si="14"/>
        <v>153600</v>
      </c>
      <c r="BP23" s="34">
        <f t="shared" si="14"/>
        <v>153700</v>
      </c>
      <c r="BQ23" s="34">
        <f t="shared" si="14"/>
        <v>153700</v>
      </c>
      <c r="BR23" s="34">
        <f t="shared" si="14"/>
        <v>153800</v>
      </c>
      <c r="BS23" s="34">
        <f t="shared" si="14"/>
        <v>153900</v>
      </c>
      <c r="BT23" s="34">
        <f t="shared" si="14"/>
        <v>154000</v>
      </c>
      <c r="BU23" s="34">
        <f t="shared" si="14"/>
        <v>154100</v>
      </c>
      <c r="BV23" s="34">
        <f t="shared" si="14"/>
        <v>154200</v>
      </c>
      <c r="BW23" s="34">
        <f t="shared" si="14"/>
        <v>154300</v>
      </c>
      <c r="BX23" s="34">
        <f t="shared" si="14"/>
        <v>154400</v>
      </c>
      <c r="BY23" s="34">
        <f t="shared" si="14"/>
        <v>154400</v>
      </c>
      <c r="BZ23" s="64">
        <f t="shared" si="15"/>
        <v>0.89802410373298991</v>
      </c>
    </row>
    <row r="24" spans="1:255" x14ac:dyDescent="0.25">
      <c r="A24" s="32" t="s">
        <v>106</v>
      </c>
      <c r="B24" s="33">
        <v>2</v>
      </c>
      <c r="C24" s="44" t="s">
        <v>102</v>
      </c>
      <c r="D24" s="32" t="s">
        <v>107</v>
      </c>
      <c r="E24" s="34">
        <v>130638</v>
      </c>
      <c r="F24" s="34">
        <v>129029</v>
      </c>
      <c r="G24" s="34">
        <v>127719</v>
      </c>
      <c r="H24" s="34">
        <v>127782</v>
      </c>
      <c r="I24" s="34">
        <v>126524</v>
      </c>
      <c r="J24" s="34">
        <v>125530</v>
      </c>
      <c r="K24" s="34">
        <v>124812</v>
      </c>
      <c r="L24" s="34">
        <v>124904</v>
      </c>
      <c r="M24" s="34">
        <v>124678</v>
      </c>
      <c r="N24" s="34">
        <v>125080</v>
      </c>
      <c r="O24" s="34">
        <v>125387</v>
      </c>
      <c r="P24" s="34">
        <v>125357</v>
      </c>
      <c r="Q24" s="34">
        <v>125429</v>
      </c>
      <c r="R24" s="34">
        <v>126718</v>
      </c>
      <c r="S24" s="34">
        <v>125085</v>
      </c>
      <c r="T24" s="34">
        <v>126739</v>
      </c>
      <c r="U24" s="34">
        <v>127069</v>
      </c>
      <c r="V24" s="34">
        <v>126726</v>
      </c>
      <c r="W24" s="34">
        <v>128371</v>
      </c>
      <c r="X24" s="34">
        <v>127886</v>
      </c>
      <c r="Y24" s="34">
        <v>126685</v>
      </c>
      <c r="Z24" s="34">
        <v>126530</v>
      </c>
      <c r="AA24" s="34">
        <v>127315</v>
      </c>
      <c r="AB24" s="34">
        <v>128677</v>
      </c>
      <c r="AC24" s="34">
        <v>127648</v>
      </c>
      <c r="AD24" s="34">
        <v>126893</v>
      </c>
      <c r="AE24" s="34">
        <v>125448</v>
      </c>
      <c r="AF24" s="34">
        <v>123965</v>
      </c>
      <c r="AG24" s="34">
        <v>125188</v>
      </c>
      <c r="AH24" s="34">
        <v>127101</v>
      </c>
      <c r="AI24" s="34">
        <v>126401</v>
      </c>
      <c r="AJ24" s="34">
        <v>126430</v>
      </c>
      <c r="AK24" s="34">
        <v>126785</v>
      </c>
      <c r="AL24" s="34">
        <v>126071</v>
      </c>
      <c r="AM24" s="34">
        <v>126620</v>
      </c>
      <c r="AN24" s="34">
        <v>126235</v>
      </c>
      <c r="AO24" s="34">
        <v>126218</v>
      </c>
      <c r="AP24" s="34">
        <v>126200</v>
      </c>
      <c r="AQ24" s="34">
        <v>126183</v>
      </c>
      <c r="AR24" s="34">
        <v>126165</v>
      </c>
      <c r="AS24" s="34">
        <v>126148</v>
      </c>
      <c r="AT24" s="34">
        <v>126130</v>
      </c>
      <c r="AU24" s="34">
        <v>126113</v>
      </c>
      <c r="AV24" s="34">
        <v>126095</v>
      </c>
      <c r="AW24" s="34">
        <v>126078</v>
      </c>
      <c r="AX24" s="34">
        <v>126061</v>
      </c>
      <c r="AY24" s="34">
        <v>126043</v>
      </c>
      <c r="AZ24" s="34">
        <v>126026</v>
      </c>
      <c r="BA24" s="34">
        <v>126008.5</v>
      </c>
      <c r="BB24" s="34">
        <v>125991.1</v>
      </c>
      <c r="BC24" s="34">
        <v>125973.7</v>
      </c>
      <c r="BD24" s="34">
        <v>125956.3</v>
      </c>
      <c r="BE24" s="34">
        <v>125938.9</v>
      </c>
      <c r="BF24" s="34">
        <v>125921.5</v>
      </c>
      <c r="BG24" s="34">
        <v>125904.1</v>
      </c>
      <c r="BH24" s="34">
        <v>125886.7</v>
      </c>
      <c r="BI24" s="34">
        <v>125869.3</v>
      </c>
      <c r="BJ24" s="34">
        <v>125851.9</v>
      </c>
      <c r="BK24" s="34">
        <v>125834.5</v>
      </c>
      <c r="BL24" s="34">
        <v>125817.1</v>
      </c>
      <c r="BM24" s="34">
        <f t="shared" si="13"/>
        <v>1510953.5999999999</v>
      </c>
      <c r="BN24" s="34">
        <f t="shared" si="14"/>
        <v>126000</v>
      </c>
      <c r="BO24" s="34">
        <f t="shared" si="14"/>
        <v>126000</v>
      </c>
      <c r="BP24" s="34">
        <f t="shared" si="14"/>
        <v>126000</v>
      </c>
      <c r="BQ24" s="34">
        <f t="shared" si="14"/>
        <v>126000</v>
      </c>
      <c r="BR24" s="34">
        <f t="shared" si="14"/>
        <v>125900</v>
      </c>
      <c r="BS24" s="34">
        <f t="shared" si="14"/>
        <v>125900</v>
      </c>
      <c r="BT24" s="34">
        <f t="shared" si="14"/>
        <v>125900</v>
      </c>
      <c r="BU24" s="34">
        <f t="shared" si="14"/>
        <v>125900</v>
      </c>
      <c r="BV24" s="34">
        <f t="shared" si="14"/>
        <v>125900</v>
      </c>
      <c r="BW24" s="34">
        <f t="shared" si="14"/>
        <v>125900</v>
      </c>
      <c r="BX24" s="34">
        <f t="shared" si="14"/>
        <v>125800</v>
      </c>
      <c r="BY24" s="34">
        <f t="shared" si="14"/>
        <v>125800</v>
      </c>
      <c r="BZ24" s="64">
        <f t="shared" si="15"/>
        <v>0.27753710762979905</v>
      </c>
    </row>
    <row r="25" spans="1:255" x14ac:dyDescent="0.25">
      <c r="A25" s="37" t="s">
        <v>108</v>
      </c>
      <c r="B25" s="38">
        <v>2</v>
      </c>
      <c r="C25" s="45" t="s">
        <v>102</v>
      </c>
      <c r="D25" s="37" t="s">
        <v>109</v>
      </c>
      <c r="E25" s="39">
        <v>38481</v>
      </c>
      <c r="F25" s="39">
        <v>38519</v>
      </c>
      <c r="G25" s="39">
        <v>38666</v>
      </c>
      <c r="H25" s="39">
        <v>39442</v>
      </c>
      <c r="I25" s="39">
        <v>40028</v>
      </c>
      <c r="J25" s="39">
        <v>39150</v>
      </c>
      <c r="K25" s="39">
        <v>39891</v>
      </c>
      <c r="L25" s="39">
        <v>39615</v>
      </c>
      <c r="M25" s="39">
        <v>38286</v>
      </c>
      <c r="N25" s="39">
        <v>38162</v>
      </c>
      <c r="O25" s="39">
        <v>38072</v>
      </c>
      <c r="P25" s="39">
        <v>36548</v>
      </c>
      <c r="Q25" s="39">
        <v>36349</v>
      </c>
      <c r="R25" s="39">
        <v>37190</v>
      </c>
      <c r="S25" s="39">
        <v>37826</v>
      </c>
      <c r="T25" s="39">
        <v>36550</v>
      </c>
      <c r="U25" s="39">
        <v>37888</v>
      </c>
      <c r="V25" s="39">
        <v>37027</v>
      </c>
      <c r="W25" s="39">
        <v>36877</v>
      </c>
      <c r="X25" s="39">
        <v>37265</v>
      </c>
      <c r="Y25" s="39">
        <v>36893</v>
      </c>
      <c r="Z25" s="39">
        <v>37077</v>
      </c>
      <c r="AA25" s="39">
        <v>36437</v>
      </c>
      <c r="AB25" s="39">
        <v>37213</v>
      </c>
      <c r="AC25" s="39">
        <v>37136</v>
      </c>
      <c r="AD25" s="39">
        <v>35796</v>
      </c>
      <c r="AE25" s="39">
        <v>34881</v>
      </c>
      <c r="AF25" s="39">
        <v>36010</v>
      </c>
      <c r="AG25" s="39">
        <v>35517</v>
      </c>
      <c r="AH25" s="39">
        <v>34413</v>
      </c>
      <c r="AI25" s="39">
        <v>34110</v>
      </c>
      <c r="AJ25" s="39">
        <v>33905</v>
      </c>
      <c r="AK25" s="39">
        <v>32828</v>
      </c>
      <c r="AL25" s="39">
        <v>32629</v>
      </c>
      <c r="AM25" s="39">
        <v>31519</v>
      </c>
      <c r="AN25" s="39">
        <v>33527</v>
      </c>
      <c r="AO25" s="39">
        <v>33345</v>
      </c>
      <c r="AP25" s="39">
        <v>33163</v>
      </c>
      <c r="AQ25" s="39">
        <v>32981</v>
      </c>
      <c r="AR25" s="39">
        <v>32799</v>
      </c>
      <c r="AS25" s="39">
        <v>32617</v>
      </c>
      <c r="AT25" s="39">
        <v>32435</v>
      </c>
      <c r="AU25" s="39">
        <v>32253</v>
      </c>
      <c r="AV25" s="39">
        <v>32071</v>
      </c>
      <c r="AW25" s="39">
        <v>31888</v>
      </c>
      <c r="AX25" s="39">
        <v>31706</v>
      </c>
      <c r="AY25" s="39">
        <v>31524</v>
      </c>
      <c r="AZ25" s="39">
        <v>31342</v>
      </c>
      <c r="BA25" s="39">
        <v>31160</v>
      </c>
      <c r="BB25" s="39">
        <v>30978</v>
      </c>
      <c r="BC25" s="39">
        <v>30796</v>
      </c>
      <c r="BD25" s="39">
        <v>30614</v>
      </c>
      <c r="BE25" s="39">
        <v>30432</v>
      </c>
      <c r="BF25" s="39">
        <v>30250</v>
      </c>
      <c r="BG25" s="39">
        <v>30068</v>
      </c>
      <c r="BH25" s="39">
        <v>29886</v>
      </c>
      <c r="BI25" s="39">
        <v>29704</v>
      </c>
      <c r="BJ25" s="39">
        <v>29522</v>
      </c>
      <c r="BK25" s="39">
        <v>29340</v>
      </c>
      <c r="BL25" s="39">
        <v>29158</v>
      </c>
      <c r="BM25" s="39">
        <f t="shared" si="13"/>
        <v>361908</v>
      </c>
      <c r="BN25" s="39">
        <f t="shared" si="14"/>
        <v>31100</v>
      </c>
      <c r="BO25" s="39">
        <f t="shared" si="14"/>
        <v>30900</v>
      </c>
      <c r="BP25" s="39">
        <f t="shared" si="14"/>
        <v>30800</v>
      </c>
      <c r="BQ25" s="39">
        <f t="shared" si="14"/>
        <v>30600</v>
      </c>
      <c r="BR25" s="39">
        <f t="shared" si="14"/>
        <v>30400</v>
      </c>
      <c r="BS25" s="39">
        <f t="shared" si="14"/>
        <v>30200</v>
      </c>
      <c r="BT25" s="39">
        <f t="shared" si="14"/>
        <v>30100</v>
      </c>
      <c r="BU25" s="39">
        <f t="shared" si="14"/>
        <v>29900</v>
      </c>
      <c r="BV25" s="39">
        <f t="shared" si="14"/>
        <v>29700</v>
      </c>
      <c r="BW25" s="39">
        <f t="shared" si="14"/>
        <v>29600</v>
      </c>
      <c r="BX25" s="39">
        <f t="shared" si="14"/>
        <v>29400</v>
      </c>
      <c r="BY25" s="39">
        <f t="shared" si="14"/>
        <v>29200</v>
      </c>
      <c r="BZ25" s="64">
        <f t="shared" si="15"/>
        <v>0.97599982755753778</v>
      </c>
    </row>
    <row r="26" spans="1:255" s="31" customFormat="1" x14ac:dyDescent="0.25">
      <c r="A26" s="40"/>
      <c r="B26" s="41"/>
      <c r="C26" s="46" t="s">
        <v>110</v>
      </c>
      <c r="D26" s="40"/>
      <c r="E26" s="43">
        <f t="shared" ref="E26:BL26" si="20">SUBTOTAL(9,E22:E25)</f>
        <v>328958</v>
      </c>
      <c r="F26" s="43">
        <f t="shared" si="20"/>
        <v>327865</v>
      </c>
      <c r="G26" s="43">
        <f t="shared" si="20"/>
        <v>327017</v>
      </c>
      <c r="H26" s="43">
        <f t="shared" si="20"/>
        <v>326489</v>
      </c>
      <c r="I26" s="43">
        <f t="shared" si="20"/>
        <v>324448</v>
      </c>
      <c r="J26" s="43">
        <f t="shared" si="20"/>
        <v>322738</v>
      </c>
      <c r="K26" s="43">
        <f t="shared" si="20"/>
        <v>323352</v>
      </c>
      <c r="L26" s="43">
        <f t="shared" si="20"/>
        <v>322829</v>
      </c>
      <c r="M26" s="43">
        <f t="shared" si="20"/>
        <v>320668</v>
      </c>
      <c r="N26" s="43">
        <f t="shared" si="20"/>
        <v>322361</v>
      </c>
      <c r="O26" s="43">
        <f t="shared" si="20"/>
        <v>322762</v>
      </c>
      <c r="P26" s="43">
        <f t="shared" si="20"/>
        <v>320087</v>
      </c>
      <c r="Q26" s="43">
        <f t="shared" si="20"/>
        <v>320057</v>
      </c>
      <c r="R26" s="43">
        <f t="shared" si="20"/>
        <v>322852</v>
      </c>
      <c r="S26" s="43">
        <f t="shared" si="20"/>
        <v>322532</v>
      </c>
      <c r="T26" s="43">
        <f t="shared" si="20"/>
        <v>323747</v>
      </c>
      <c r="U26" s="43">
        <f t="shared" si="20"/>
        <v>325220</v>
      </c>
      <c r="V26" s="43">
        <f t="shared" si="20"/>
        <v>324687</v>
      </c>
      <c r="W26" s="43">
        <f t="shared" si="20"/>
        <v>325589</v>
      </c>
      <c r="X26" s="43">
        <f t="shared" si="20"/>
        <v>325439</v>
      </c>
      <c r="Y26" s="43">
        <f t="shared" si="20"/>
        <v>323834</v>
      </c>
      <c r="Z26" s="43">
        <f t="shared" si="20"/>
        <v>323568</v>
      </c>
      <c r="AA26" s="43">
        <f t="shared" si="20"/>
        <v>324032</v>
      </c>
      <c r="AB26" s="43">
        <f t="shared" si="20"/>
        <v>328002</v>
      </c>
      <c r="AC26" s="43">
        <f t="shared" si="20"/>
        <v>325190</v>
      </c>
      <c r="AD26" s="43">
        <f t="shared" si="20"/>
        <v>324372</v>
      </c>
      <c r="AE26" s="43">
        <f t="shared" si="20"/>
        <v>319023</v>
      </c>
      <c r="AF26" s="43">
        <f t="shared" si="20"/>
        <v>318804</v>
      </c>
      <c r="AG26" s="43">
        <f t="shared" si="20"/>
        <v>321839</v>
      </c>
      <c r="AH26" s="43">
        <f t="shared" si="20"/>
        <v>322892</v>
      </c>
      <c r="AI26" s="43">
        <f t="shared" si="20"/>
        <v>321657</v>
      </c>
      <c r="AJ26" s="43">
        <f t="shared" si="20"/>
        <v>319363</v>
      </c>
      <c r="AK26" s="43">
        <f t="shared" si="20"/>
        <v>319627</v>
      </c>
      <c r="AL26" s="43">
        <f t="shared" si="20"/>
        <v>318711</v>
      </c>
      <c r="AM26" s="43">
        <f t="shared" si="20"/>
        <v>317272</v>
      </c>
      <c r="AN26" s="43">
        <f t="shared" si="20"/>
        <v>320304</v>
      </c>
      <c r="AO26" s="43">
        <f t="shared" si="20"/>
        <v>320150</v>
      </c>
      <c r="AP26" s="43">
        <f t="shared" si="20"/>
        <v>319996</v>
      </c>
      <c r="AQ26" s="43">
        <f t="shared" si="20"/>
        <v>319842</v>
      </c>
      <c r="AR26" s="43">
        <f t="shared" si="20"/>
        <v>319686</v>
      </c>
      <c r="AS26" s="43">
        <f t="shared" si="20"/>
        <v>319533</v>
      </c>
      <c r="AT26" s="43">
        <f t="shared" si="20"/>
        <v>319378</v>
      </c>
      <c r="AU26" s="43">
        <f t="shared" si="20"/>
        <v>319225</v>
      </c>
      <c r="AV26" s="43">
        <f t="shared" si="20"/>
        <v>319069</v>
      </c>
      <c r="AW26" s="43">
        <f t="shared" si="20"/>
        <v>318915</v>
      </c>
      <c r="AX26" s="43">
        <f t="shared" si="20"/>
        <v>318761</v>
      </c>
      <c r="AY26" s="43">
        <f t="shared" si="20"/>
        <v>318607</v>
      </c>
      <c r="AZ26" s="43">
        <f t="shared" si="20"/>
        <v>318453</v>
      </c>
      <c r="BA26" s="43">
        <f t="shared" si="20"/>
        <v>318299</v>
      </c>
      <c r="BB26" s="43">
        <f t="shared" si="20"/>
        <v>318145</v>
      </c>
      <c r="BC26" s="43">
        <f t="shared" si="20"/>
        <v>317991</v>
      </c>
      <c r="BD26" s="43">
        <f t="shared" si="20"/>
        <v>317837</v>
      </c>
      <c r="BE26" s="43">
        <f t="shared" si="20"/>
        <v>317683</v>
      </c>
      <c r="BF26" s="43">
        <f t="shared" si="20"/>
        <v>317529</v>
      </c>
      <c r="BG26" s="43">
        <f t="shared" si="20"/>
        <v>317375</v>
      </c>
      <c r="BH26" s="43">
        <f t="shared" si="20"/>
        <v>317221</v>
      </c>
      <c r="BI26" s="43">
        <f t="shared" si="20"/>
        <v>317067</v>
      </c>
      <c r="BJ26" s="43">
        <f t="shared" si="20"/>
        <v>316913</v>
      </c>
      <c r="BK26" s="43">
        <f t="shared" si="20"/>
        <v>316759</v>
      </c>
      <c r="BL26" s="43">
        <f t="shared" si="20"/>
        <v>316605</v>
      </c>
      <c r="BM26" s="56">
        <f t="shared" si="13"/>
        <v>3809424</v>
      </c>
      <c r="BN26" s="43">
        <f t="shared" si="14"/>
        <v>318300</v>
      </c>
      <c r="BO26" s="43">
        <f t="shared" si="14"/>
        <v>318100</v>
      </c>
      <c r="BP26" s="43">
        <f t="shared" si="14"/>
        <v>318000</v>
      </c>
      <c r="BQ26" s="43">
        <f t="shared" si="14"/>
        <v>317800</v>
      </c>
      <c r="BR26" s="43">
        <f t="shared" si="14"/>
        <v>317700</v>
      </c>
      <c r="BS26" s="43">
        <f t="shared" si="14"/>
        <v>317500</v>
      </c>
      <c r="BT26" s="43">
        <f t="shared" si="14"/>
        <v>317400</v>
      </c>
      <c r="BU26" s="43">
        <f t="shared" si="14"/>
        <v>317200</v>
      </c>
      <c r="BV26" s="43">
        <f t="shared" si="14"/>
        <v>317100</v>
      </c>
      <c r="BW26" s="43">
        <f t="shared" si="14"/>
        <v>316900</v>
      </c>
      <c r="BX26" s="43">
        <f t="shared" si="14"/>
        <v>316800</v>
      </c>
      <c r="BY26" s="43">
        <f t="shared" si="14"/>
        <v>316600</v>
      </c>
      <c r="BZ26" s="64">
        <f t="shared" si="15"/>
        <v>0.8290466257214697</v>
      </c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x14ac:dyDescent="0.25">
      <c r="A27" s="32" t="s">
        <v>111</v>
      </c>
      <c r="B27" s="33">
        <v>2</v>
      </c>
      <c r="C27" s="44" t="s">
        <v>112</v>
      </c>
      <c r="D27" s="32" t="s">
        <v>113</v>
      </c>
      <c r="E27" s="34">
        <v>3380</v>
      </c>
      <c r="F27" s="34">
        <v>3783</v>
      </c>
      <c r="G27" s="34">
        <v>3517</v>
      </c>
      <c r="H27" s="34">
        <v>3907</v>
      </c>
      <c r="I27" s="34">
        <v>3826</v>
      </c>
      <c r="J27" s="34">
        <v>3326</v>
      </c>
      <c r="K27" s="34">
        <v>3941</v>
      </c>
      <c r="L27" s="34">
        <v>4701</v>
      </c>
      <c r="M27" s="34">
        <v>5228</v>
      </c>
      <c r="N27" s="34">
        <v>5360</v>
      </c>
      <c r="O27" s="34">
        <v>4455</v>
      </c>
      <c r="P27" s="34">
        <v>5527</v>
      </c>
      <c r="Q27" s="34">
        <v>6247</v>
      </c>
      <c r="R27" s="34">
        <v>6327</v>
      </c>
      <c r="S27" s="34">
        <v>6976</v>
      </c>
      <c r="T27" s="34">
        <v>8093</v>
      </c>
      <c r="U27" s="34">
        <v>7384</v>
      </c>
      <c r="V27" s="34">
        <v>7436</v>
      </c>
      <c r="W27" s="34">
        <v>8754</v>
      </c>
      <c r="X27" s="34">
        <v>9077</v>
      </c>
      <c r="Y27" s="34">
        <v>9747</v>
      </c>
      <c r="Z27" s="34">
        <v>9024</v>
      </c>
      <c r="AA27" s="34">
        <v>9062</v>
      </c>
      <c r="AB27" s="34">
        <v>9166</v>
      </c>
      <c r="AC27" s="34">
        <v>8656</v>
      </c>
      <c r="AD27" s="34">
        <v>7874</v>
      </c>
      <c r="AE27" s="34">
        <v>8011</v>
      </c>
      <c r="AF27" s="34">
        <v>8868</v>
      </c>
      <c r="AG27" s="34">
        <v>7556</v>
      </c>
      <c r="AH27" s="34">
        <v>7787</v>
      </c>
      <c r="AI27" s="34">
        <v>8120</v>
      </c>
      <c r="AJ27" s="34">
        <v>8573</v>
      </c>
      <c r="AK27" s="34">
        <v>8386</v>
      </c>
      <c r="AL27" s="34">
        <v>7536</v>
      </c>
      <c r="AM27" s="34">
        <v>7635</v>
      </c>
      <c r="AN27" s="34">
        <v>9776</v>
      </c>
      <c r="AO27" s="34">
        <v>9942</v>
      </c>
      <c r="AP27" s="34">
        <v>10109</v>
      </c>
      <c r="AQ27" s="34">
        <v>10275</v>
      </c>
      <c r="AR27" s="34">
        <v>10442</v>
      </c>
      <c r="AS27" s="34">
        <v>10608</v>
      </c>
      <c r="AT27" s="34">
        <v>10775</v>
      </c>
      <c r="AU27" s="34">
        <v>10941</v>
      </c>
      <c r="AV27" s="34">
        <v>11108</v>
      </c>
      <c r="AW27" s="34">
        <v>11274</v>
      </c>
      <c r="AX27" s="34">
        <v>11441</v>
      </c>
      <c r="AY27" s="34">
        <v>11607</v>
      </c>
      <c r="AZ27" s="34">
        <v>11774</v>
      </c>
      <c r="BA27" s="34">
        <v>11940.5</v>
      </c>
      <c r="BB27" s="34">
        <v>12107.1</v>
      </c>
      <c r="BC27" s="34">
        <v>12273.7</v>
      </c>
      <c r="BD27" s="34">
        <v>12440.3</v>
      </c>
      <c r="BE27" s="34">
        <v>12606.9</v>
      </c>
      <c r="BF27" s="34">
        <v>12773.5</v>
      </c>
      <c r="BG27" s="34">
        <v>12940.1</v>
      </c>
      <c r="BH27" s="34">
        <v>13106.7</v>
      </c>
      <c r="BI27" s="34">
        <v>13273.3</v>
      </c>
      <c r="BJ27" s="34">
        <v>13439.9</v>
      </c>
      <c r="BK27" s="34">
        <v>13606.5</v>
      </c>
      <c r="BL27" s="34">
        <v>13773.1</v>
      </c>
      <c r="BM27" s="34">
        <f t="shared" si="13"/>
        <v>154281.60000000001</v>
      </c>
      <c r="BN27" s="34">
        <f t="shared" si="14"/>
        <v>11800</v>
      </c>
      <c r="BO27" s="34">
        <f t="shared" si="14"/>
        <v>12000</v>
      </c>
      <c r="BP27" s="34">
        <f t="shared" si="14"/>
        <v>12200</v>
      </c>
      <c r="BQ27" s="34">
        <f t="shared" si="14"/>
        <v>12400</v>
      </c>
      <c r="BR27" s="34">
        <f t="shared" si="14"/>
        <v>12600</v>
      </c>
      <c r="BS27" s="34">
        <f t="shared" si="14"/>
        <v>12800</v>
      </c>
      <c r="BT27" s="34">
        <f t="shared" si="14"/>
        <v>13000</v>
      </c>
      <c r="BU27" s="34">
        <f t="shared" si="14"/>
        <v>13200</v>
      </c>
      <c r="BV27" s="34">
        <f t="shared" si="14"/>
        <v>13300</v>
      </c>
      <c r="BW27" s="34">
        <f t="shared" si="14"/>
        <v>13500</v>
      </c>
      <c r="BX27" s="34">
        <f t="shared" si="14"/>
        <v>13700</v>
      </c>
      <c r="BY27" s="34">
        <f t="shared" si="14"/>
        <v>13900</v>
      </c>
      <c r="BZ27" s="64">
        <f t="shared" si="15"/>
        <v>0.95948401972305919</v>
      </c>
    </row>
    <row r="28" spans="1:255" x14ac:dyDescent="0.25">
      <c r="A28" s="32" t="s">
        <v>114</v>
      </c>
      <c r="B28" s="33">
        <v>2</v>
      </c>
      <c r="C28" s="44" t="s">
        <v>112</v>
      </c>
      <c r="D28" s="32" t="s">
        <v>115</v>
      </c>
      <c r="E28" s="34">
        <v>53799</v>
      </c>
      <c r="F28" s="34">
        <v>54821</v>
      </c>
      <c r="G28" s="34">
        <v>54989</v>
      </c>
      <c r="H28" s="34">
        <v>54770</v>
      </c>
      <c r="I28" s="34">
        <v>54857</v>
      </c>
      <c r="J28" s="34">
        <v>56071</v>
      </c>
      <c r="K28" s="34">
        <v>57788</v>
      </c>
      <c r="L28" s="34">
        <v>57934</v>
      </c>
      <c r="M28" s="34">
        <v>57186</v>
      </c>
      <c r="N28" s="34">
        <v>56791</v>
      </c>
      <c r="O28" s="34">
        <v>57249</v>
      </c>
      <c r="P28" s="34">
        <v>57247</v>
      </c>
      <c r="Q28" s="34">
        <v>56504</v>
      </c>
      <c r="R28" s="34">
        <v>56117</v>
      </c>
      <c r="S28" s="34">
        <v>56031</v>
      </c>
      <c r="T28" s="34">
        <v>56239</v>
      </c>
      <c r="U28" s="34">
        <v>55270</v>
      </c>
      <c r="V28" s="34">
        <v>55095</v>
      </c>
      <c r="W28" s="34">
        <v>54250</v>
      </c>
      <c r="X28" s="34">
        <v>52906</v>
      </c>
      <c r="Y28" s="34">
        <v>52669</v>
      </c>
      <c r="Z28" s="34">
        <v>52961</v>
      </c>
      <c r="AA28" s="34">
        <v>53922</v>
      </c>
      <c r="AB28" s="34">
        <v>53924</v>
      </c>
      <c r="AC28" s="34">
        <v>53607</v>
      </c>
      <c r="AD28" s="34">
        <v>53464</v>
      </c>
      <c r="AE28" s="34">
        <v>52970</v>
      </c>
      <c r="AF28" s="34">
        <v>53097</v>
      </c>
      <c r="AG28" s="34">
        <v>53890</v>
      </c>
      <c r="AH28" s="34">
        <v>55287</v>
      </c>
      <c r="AI28" s="34">
        <v>54646</v>
      </c>
      <c r="AJ28" s="34">
        <v>55110</v>
      </c>
      <c r="AK28" s="34">
        <v>55374</v>
      </c>
      <c r="AL28" s="34">
        <v>56014</v>
      </c>
      <c r="AM28" s="34">
        <v>55679</v>
      </c>
      <c r="AN28" s="34">
        <v>54117</v>
      </c>
      <c r="AO28" s="34">
        <v>54062</v>
      </c>
      <c r="AP28" s="34">
        <v>54008</v>
      </c>
      <c r="AQ28" s="34">
        <v>53953</v>
      </c>
      <c r="AR28" s="34">
        <v>53898</v>
      </c>
      <c r="AS28" s="34">
        <v>53844</v>
      </c>
      <c r="AT28" s="34">
        <v>53789</v>
      </c>
      <c r="AU28" s="34">
        <v>53735</v>
      </c>
      <c r="AV28" s="34">
        <v>53680</v>
      </c>
      <c r="AW28" s="34">
        <v>53625</v>
      </c>
      <c r="AX28" s="34">
        <v>53571</v>
      </c>
      <c r="AY28" s="34">
        <v>53516</v>
      </c>
      <c r="AZ28" s="34">
        <v>53461</v>
      </c>
      <c r="BA28" s="34">
        <v>53406.5</v>
      </c>
      <c r="BB28" s="34">
        <v>53351.8</v>
      </c>
      <c r="BC28" s="34">
        <v>53297.1</v>
      </c>
      <c r="BD28" s="34">
        <v>53242.400000000001</v>
      </c>
      <c r="BE28" s="34">
        <v>53187.7</v>
      </c>
      <c r="BF28" s="34">
        <v>53133</v>
      </c>
      <c r="BG28" s="34">
        <v>53078.3</v>
      </c>
      <c r="BH28" s="34">
        <v>53023.6</v>
      </c>
      <c r="BI28" s="34">
        <v>52968.9</v>
      </c>
      <c r="BJ28" s="34">
        <v>52914.2</v>
      </c>
      <c r="BK28" s="34">
        <v>52859.5</v>
      </c>
      <c r="BL28" s="34">
        <v>52804.800000000003</v>
      </c>
      <c r="BM28" s="34">
        <f t="shared" si="13"/>
        <v>637267.80000000005</v>
      </c>
      <c r="BN28" s="34">
        <f t="shared" si="14"/>
        <v>53400</v>
      </c>
      <c r="BO28" s="34">
        <f t="shared" si="14"/>
        <v>53300</v>
      </c>
      <c r="BP28" s="34">
        <f t="shared" si="14"/>
        <v>53300</v>
      </c>
      <c r="BQ28" s="34">
        <f t="shared" si="14"/>
        <v>53200</v>
      </c>
      <c r="BR28" s="34">
        <f t="shared" si="14"/>
        <v>53200</v>
      </c>
      <c r="BS28" s="34">
        <f t="shared" si="14"/>
        <v>53100</v>
      </c>
      <c r="BT28" s="34">
        <f t="shared" si="14"/>
        <v>53100</v>
      </c>
      <c r="BU28" s="34">
        <f t="shared" si="14"/>
        <v>53000</v>
      </c>
      <c r="BV28" s="34">
        <f t="shared" si="14"/>
        <v>53000</v>
      </c>
      <c r="BW28" s="34">
        <f t="shared" si="14"/>
        <v>52900</v>
      </c>
      <c r="BX28" s="34">
        <f t="shared" si="14"/>
        <v>52900</v>
      </c>
      <c r="BY28" s="34">
        <f t="shared" si="14"/>
        <v>52800</v>
      </c>
      <c r="BZ28" s="64">
        <f t="shared" si="15"/>
        <v>0.67465602913112943</v>
      </c>
    </row>
    <row r="29" spans="1:255" x14ac:dyDescent="0.25">
      <c r="A29" s="32" t="s">
        <v>116</v>
      </c>
      <c r="B29" s="33">
        <v>2</v>
      </c>
      <c r="C29" s="44" t="s">
        <v>112</v>
      </c>
      <c r="D29" s="32" t="s">
        <v>117</v>
      </c>
      <c r="E29" s="34">
        <v>57275</v>
      </c>
      <c r="F29" s="34">
        <v>56150</v>
      </c>
      <c r="G29" s="34">
        <v>55574</v>
      </c>
      <c r="H29" s="34">
        <v>55642</v>
      </c>
      <c r="I29" s="34">
        <v>54279</v>
      </c>
      <c r="J29" s="34">
        <v>54092</v>
      </c>
      <c r="K29" s="34">
        <v>53932</v>
      </c>
      <c r="L29" s="34">
        <v>53417</v>
      </c>
      <c r="M29" s="34">
        <v>53344</v>
      </c>
      <c r="N29" s="34">
        <v>54198</v>
      </c>
      <c r="O29" s="34">
        <v>53547</v>
      </c>
      <c r="P29" s="34">
        <v>52758</v>
      </c>
      <c r="Q29" s="34">
        <v>51503</v>
      </c>
      <c r="R29" s="34">
        <v>50827</v>
      </c>
      <c r="S29" s="34">
        <v>51119</v>
      </c>
      <c r="T29" s="34">
        <v>51314</v>
      </c>
      <c r="U29" s="34">
        <v>51871</v>
      </c>
      <c r="V29" s="34">
        <v>52613</v>
      </c>
      <c r="W29" s="34">
        <v>52499</v>
      </c>
      <c r="X29" s="34">
        <v>52601</v>
      </c>
      <c r="Y29" s="34">
        <v>52955</v>
      </c>
      <c r="Z29" s="34">
        <v>52432</v>
      </c>
      <c r="AA29" s="34">
        <v>53209</v>
      </c>
      <c r="AB29" s="34">
        <v>54384</v>
      </c>
      <c r="AC29" s="34">
        <v>54960</v>
      </c>
      <c r="AD29" s="34">
        <v>55472</v>
      </c>
      <c r="AE29" s="34">
        <v>56996</v>
      </c>
      <c r="AF29" s="34">
        <v>55985</v>
      </c>
      <c r="AG29" s="34">
        <v>54505</v>
      </c>
      <c r="AH29" s="34">
        <v>55033</v>
      </c>
      <c r="AI29" s="34">
        <v>54833</v>
      </c>
      <c r="AJ29" s="34">
        <v>54438</v>
      </c>
      <c r="AK29" s="34">
        <v>55108</v>
      </c>
      <c r="AL29" s="34">
        <v>54195</v>
      </c>
      <c r="AM29" s="34">
        <v>54634</v>
      </c>
      <c r="AN29" s="34">
        <v>54120</v>
      </c>
      <c r="AO29" s="34">
        <v>54130</v>
      </c>
      <c r="AP29" s="34">
        <v>54140</v>
      </c>
      <c r="AQ29" s="34">
        <v>54151</v>
      </c>
      <c r="AR29" s="34">
        <v>54161</v>
      </c>
      <c r="AS29" s="34">
        <v>54171</v>
      </c>
      <c r="AT29" s="34">
        <v>54182</v>
      </c>
      <c r="AU29" s="34">
        <v>54192</v>
      </c>
      <c r="AV29" s="34">
        <v>54202</v>
      </c>
      <c r="AW29" s="34">
        <v>54213</v>
      </c>
      <c r="AX29" s="34">
        <v>54223</v>
      </c>
      <c r="AY29" s="34">
        <v>54233</v>
      </c>
      <c r="AZ29" s="34">
        <v>54243</v>
      </c>
      <c r="BA29" s="34">
        <v>54253</v>
      </c>
      <c r="BB29" s="34">
        <v>54263</v>
      </c>
      <c r="BC29" s="34">
        <v>54273</v>
      </c>
      <c r="BD29" s="34">
        <v>54283</v>
      </c>
      <c r="BE29" s="34">
        <v>54293</v>
      </c>
      <c r="BF29" s="34">
        <v>54303</v>
      </c>
      <c r="BG29" s="34">
        <v>54313</v>
      </c>
      <c r="BH29" s="34">
        <v>54323</v>
      </c>
      <c r="BI29" s="34">
        <v>54333</v>
      </c>
      <c r="BJ29" s="34">
        <v>54343</v>
      </c>
      <c r="BK29" s="34">
        <v>54353</v>
      </c>
      <c r="BL29" s="34">
        <v>54363</v>
      </c>
      <c r="BM29" s="34">
        <f t="shared" si="13"/>
        <v>651696</v>
      </c>
      <c r="BN29" s="34">
        <f t="shared" si="14"/>
        <v>54300</v>
      </c>
      <c r="BO29" s="34">
        <f t="shared" si="14"/>
        <v>54300</v>
      </c>
      <c r="BP29" s="34">
        <f t="shared" si="14"/>
        <v>54300</v>
      </c>
      <c r="BQ29" s="34">
        <f t="shared" si="14"/>
        <v>54300</v>
      </c>
      <c r="BR29" s="34">
        <f t="shared" si="14"/>
        <v>54300</v>
      </c>
      <c r="BS29" s="34">
        <f t="shared" si="14"/>
        <v>54300</v>
      </c>
      <c r="BT29" s="34">
        <f t="shared" si="14"/>
        <v>54300</v>
      </c>
      <c r="BU29" s="34">
        <f t="shared" si="14"/>
        <v>54300</v>
      </c>
      <c r="BV29" s="34">
        <f t="shared" si="14"/>
        <v>54300</v>
      </c>
      <c r="BW29" s="34">
        <f t="shared" si="14"/>
        <v>54300</v>
      </c>
      <c r="BX29" s="34">
        <f t="shared" si="14"/>
        <v>54400</v>
      </c>
      <c r="BY29" s="34">
        <f t="shared" si="14"/>
        <v>54400</v>
      </c>
      <c r="BZ29" s="64">
        <f t="shared" si="15"/>
        <v>0.14447201987583527</v>
      </c>
    </row>
    <row r="30" spans="1:255" x14ac:dyDescent="0.25">
      <c r="A30" s="37" t="s">
        <v>118</v>
      </c>
      <c r="B30" s="38">
        <v>2</v>
      </c>
      <c r="C30" s="45" t="s">
        <v>112</v>
      </c>
      <c r="D30" s="37" t="s">
        <v>119</v>
      </c>
      <c r="E30" s="39">
        <v>32532</v>
      </c>
      <c r="F30" s="39">
        <v>33258</v>
      </c>
      <c r="G30" s="39">
        <v>33977</v>
      </c>
      <c r="H30" s="39">
        <v>34287</v>
      </c>
      <c r="I30" s="39">
        <v>34448</v>
      </c>
      <c r="J30" s="39">
        <v>35320</v>
      </c>
      <c r="K30" s="39">
        <v>35705</v>
      </c>
      <c r="L30" s="39">
        <v>34649</v>
      </c>
      <c r="M30" s="39">
        <v>34229</v>
      </c>
      <c r="N30" s="39">
        <v>32998</v>
      </c>
      <c r="O30" s="39">
        <v>31550</v>
      </c>
      <c r="P30" s="39">
        <v>31617</v>
      </c>
      <c r="Q30" s="39">
        <v>31622</v>
      </c>
      <c r="R30" s="39">
        <v>32233</v>
      </c>
      <c r="S30" s="39">
        <v>33332</v>
      </c>
      <c r="T30" s="39">
        <v>32161</v>
      </c>
      <c r="U30" s="39">
        <v>32281</v>
      </c>
      <c r="V30" s="39">
        <v>33612</v>
      </c>
      <c r="W30" s="39">
        <v>32326</v>
      </c>
      <c r="X30" s="39">
        <v>31143</v>
      </c>
      <c r="Y30" s="39">
        <v>31435</v>
      </c>
      <c r="Z30" s="39">
        <v>29995</v>
      </c>
      <c r="AA30" s="39">
        <v>30464</v>
      </c>
      <c r="AB30" s="39">
        <v>29127</v>
      </c>
      <c r="AC30" s="39">
        <v>30915</v>
      </c>
      <c r="AD30" s="39">
        <v>30957</v>
      </c>
      <c r="AE30" s="39">
        <v>31372</v>
      </c>
      <c r="AF30" s="39">
        <v>31047</v>
      </c>
      <c r="AG30" s="39">
        <v>31699</v>
      </c>
      <c r="AH30" s="39">
        <v>32222</v>
      </c>
      <c r="AI30" s="39">
        <v>33242</v>
      </c>
      <c r="AJ30" s="39">
        <v>32374</v>
      </c>
      <c r="AK30" s="39">
        <v>31946</v>
      </c>
      <c r="AL30" s="39">
        <v>32469</v>
      </c>
      <c r="AM30" s="39">
        <v>33477</v>
      </c>
      <c r="AN30" s="39">
        <v>31094</v>
      </c>
      <c r="AO30" s="39">
        <v>31018</v>
      </c>
      <c r="AP30" s="39">
        <v>30942</v>
      </c>
      <c r="AQ30" s="39">
        <v>30866</v>
      </c>
      <c r="AR30" s="39">
        <v>30790</v>
      </c>
      <c r="AS30" s="39">
        <v>30715</v>
      </c>
      <c r="AT30" s="39">
        <v>30639</v>
      </c>
      <c r="AU30" s="39">
        <v>30563</v>
      </c>
      <c r="AV30" s="39">
        <v>30487</v>
      </c>
      <c r="AW30" s="39">
        <v>30411</v>
      </c>
      <c r="AX30" s="39">
        <v>30336</v>
      </c>
      <c r="AY30" s="39">
        <v>30260</v>
      </c>
      <c r="AZ30" s="39">
        <v>30184</v>
      </c>
      <c r="BA30" s="39">
        <v>30108.5</v>
      </c>
      <c r="BB30" s="39">
        <v>30032.799999999999</v>
      </c>
      <c r="BC30" s="39">
        <v>29957.1</v>
      </c>
      <c r="BD30" s="39">
        <v>29881.4</v>
      </c>
      <c r="BE30" s="39">
        <v>29805.7</v>
      </c>
      <c r="BF30" s="39">
        <v>29730</v>
      </c>
      <c r="BG30" s="39">
        <v>29654.3</v>
      </c>
      <c r="BH30" s="39">
        <v>29578.6</v>
      </c>
      <c r="BI30" s="39">
        <v>29502.9</v>
      </c>
      <c r="BJ30" s="39">
        <v>29427.200000000001</v>
      </c>
      <c r="BK30" s="39">
        <v>29351.5</v>
      </c>
      <c r="BL30" s="39">
        <v>29275.8</v>
      </c>
      <c r="BM30" s="39">
        <f t="shared" si="13"/>
        <v>356305.8</v>
      </c>
      <c r="BN30" s="39">
        <f t="shared" si="14"/>
        <v>30100</v>
      </c>
      <c r="BO30" s="39">
        <f t="shared" si="14"/>
        <v>30000</v>
      </c>
      <c r="BP30" s="39">
        <f t="shared" si="14"/>
        <v>29900</v>
      </c>
      <c r="BQ30" s="39">
        <f t="shared" si="14"/>
        <v>29900</v>
      </c>
      <c r="BR30" s="39">
        <f t="shared" si="14"/>
        <v>29800</v>
      </c>
      <c r="BS30" s="39">
        <f t="shared" si="14"/>
        <v>29700</v>
      </c>
      <c r="BT30" s="39">
        <f t="shared" si="14"/>
        <v>29700</v>
      </c>
      <c r="BU30" s="39">
        <f t="shared" si="14"/>
        <v>29600</v>
      </c>
      <c r="BV30" s="39">
        <f t="shared" si="14"/>
        <v>29500</v>
      </c>
      <c r="BW30" s="39">
        <f t="shared" si="14"/>
        <v>29400</v>
      </c>
      <c r="BX30" s="39">
        <f t="shared" si="14"/>
        <v>29400</v>
      </c>
      <c r="BY30" s="39">
        <f t="shared" si="14"/>
        <v>29300</v>
      </c>
      <c r="BZ30" s="64">
        <f t="shared" si="15"/>
        <v>0.80667192902834728</v>
      </c>
    </row>
    <row r="31" spans="1:255" s="31" customFormat="1" x14ac:dyDescent="0.25">
      <c r="A31" s="40"/>
      <c r="B31" s="41"/>
      <c r="C31" s="46" t="s">
        <v>120</v>
      </c>
      <c r="D31" s="40"/>
      <c r="E31" s="43">
        <f t="shared" ref="E31:BL31" si="21">SUBTOTAL(9,E27:E30)</f>
        <v>146986</v>
      </c>
      <c r="F31" s="43">
        <f t="shared" si="21"/>
        <v>148012</v>
      </c>
      <c r="G31" s="43">
        <f t="shared" si="21"/>
        <v>148057</v>
      </c>
      <c r="H31" s="43">
        <f t="shared" si="21"/>
        <v>148606</v>
      </c>
      <c r="I31" s="43">
        <f t="shared" si="21"/>
        <v>147410</v>
      </c>
      <c r="J31" s="43">
        <f t="shared" si="21"/>
        <v>148809</v>
      </c>
      <c r="K31" s="43">
        <f t="shared" si="21"/>
        <v>151366</v>
      </c>
      <c r="L31" s="43">
        <f t="shared" si="21"/>
        <v>150701</v>
      </c>
      <c r="M31" s="43">
        <f t="shared" si="21"/>
        <v>149987</v>
      </c>
      <c r="N31" s="43">
        <f t="shared" si="21"/>
        <v>149347</v>
      </c>
      <c r="O31" s="43">
        <f t="shared" si="21"/>
        <v>146801</v>
      </c>
      <c r="P31" s="43">
        <f t="shared" si="21"/>
        <v>147149</v>
      </c>
      <c r="Q31" s="43">
        <f t="shared" si="21"/>
        <v>145876</v>
      </c>
      <c r="R31" s="43">
        <f t="shared" si="21"/>
        <v>145504</v>
      </c>
      <c r="S31" s="43">
        <f t="shared" si="21"/>
        <v>147458</v>
      </c>
      <c r="T31" s="43">
        <f t="shared" si="21"/>
        <v>147807</v>
      </c>
      <c r="U31" s="43">
        <f t="shared" si="21"/>
        <v>146806</v>
      </c>
      <c r="V31" s="43">
        <f t="shared" si="21"/>
        <v>148756</v>
      </c>
      <c r="W31" s="43">
        <f t="shared" si="21"/>
        <v>147829</v>
      </c>
      <c r="X31" s="43">
        <f t="shared" si="21"/>
        <v>145727</v>
      </c>
      <c r="Y31" s="43">
        <f t="shared" si="21"/>
        <v>146806</v>
      </c>
      <c r="Z31" s="43">
        <f t="shared" si="21"/>
        <v>144412</v>
      </c>
      <c r="AA31" s="43">
        <f t="shared" si="21"/>
        <v>146657</v>
      </c>
      <c r="AB31" s="43">
        <f t="shared" si="21"/>
        <v>146601</v>
      </c>
      <c r="AC31" s="43">
        <f t="shared" si="21"/>
        <v>148138</v>
      </c>
      <c r="AD31" s="43">
        <f t="shared" si="21"/>
        <v>147767</v>
      </c>
      <c r="AE31" s="43">
        <f t="shared" si="21"/>
        <v>149349</v>
      </c>
      <c r="AF31" s="43">
        <f t="shared" si="21"/>
        <v>148997</v>
      </c>
      <c r="AG31" s="43">
        <f t="shared" si="21"/>
        <v>147650</v>
      </c>
      <c r="AH31" s="43">
        <f t="shared" si="21"/>
        <v>150329</v>
      </c>
      <c r="AI31" s="43">
        <f t="shared" si="21"/>
        <v>150841</v>
      </c>
      <c r="AJ31" s="43">
        <f t="shared" si="21"/>
        <v>150495</v>
      </c>
      <c r="AK31" s="43">
        <f t="shared" si="21"/>
        <v>150814</v>
      </c>
      <c r="AL31" s="43">
        <f t="shared" si="21"/>
        <v>150214</v>
      </c>
      <c r="AM31" s="43">
        <f t="shared" si="21"/>
        <v>151425</v>
      </c>
      <c r="AN31" s="43">
        <f t="shared" si="21"/>
        <v>149107</v>
      </c>
      <c r="AO31" s="43">
        <f t="shared" si="21"/>
        <v>149152</v>
      </c>
      <c r="AP31" s="43">
        <f t="shared" si="21"/>
        <v>149199</v>
      </c>
      <c r="AQ31" s="43">
        <f t="shared" si="21"/>
        <v>149245</v>
      </c>
      <c r="AR31" s="43">
        <f t="shared" si="21"/>
        <v>149291</v>
      </c>
      <c r="AS31" s="43">
        <f t="shared" si="21"/>
        <v>149338</v>
      </c>
      <c r="AT31" s="43">
        <f t="shared" si="21"/>
        <v>149385</v>
      </c>
      <c r="AU31" s="43">
        <f t="shared" si="21"/>
        <v>149431</v>
      </c>
      <c r="AV31" s="43">
        <f t="shared" si="21"/>
        <v>149477</v>
      </c>
      <c r="AW31" s="43">
        <f t="shared" si="21"/>
        <v>149523</v>
      </c>
      <c r="AX31" s="43">
        <f t="shared" si="21"/>
        <v>149571</v>
      </c>
      <c r="AY31" s="43">
        <f t="shared" si="21"/>
        <v>149616</v>
      </c>
      <c r="AZ31" s="43">
        <f t="shared" si="21"/>
        <v>149662</v>
      </c>
      <c r="BA31" s="43">
        <f t="shared" si="21"/>
        <v>149708.5</v>
      </c>
      <c r="BB31" s="43">
        <f t="shared" si="21"/>
        <v>149754.69999999998</v>
      </c>
      <c r="BC31" s="43">
        <f t="shared" si="21"/>
        <v>149800.9</v>
      </c>
      <c r="BD31" s="43">
        <f t="shared" si="21"/>
        <v>149847.1</v>
      </c>
      <c r="BE31" s="43">
        <f t="shared" si="21"/>
        <v>149893.29999999999</v>
      </c>
      <c r="BF31" s="43">
        <f t="shared" si="21"/>
        <v>149939.5</v>
      </c>
      <c r="BG31" s="43">
        <f t="shared" si="21"/>
        <v>149985.70000000001</v>
      </c>
      <c r="BH31" s="43">
        <f t="shared" si="21"/>
        <v>150031.9</v>
      </c>
      <c r="BI31" s="43">
        <f t="shared" si="21"/>
        <v>150078.1</v>
      </c>
      <c r="BJ31" s="43">
        <f t="shared" si="21"/>
        <v>150124.29999999999</v>
      </c>
      <c r="BK31" s="43">
        <f t="shared" si="21"/>
        <v>150170.5</v>
      </c>
      <c r="BL31" s="43">
        <f t="shared" si="21"/>
        <v>150216.70000000001</v>
      </c>
      <c r="BM31" s="56">
        <f t="shared" si="13"/>
        <v>1799551.2</v>
      </c>
      <c r="BN31" s="43">
        <f t="shared" si="14"/>
        <v>149700</v>
      </c>
      <c r="BO31" s="43">
        <f t="shared" si="14"/>
        <v>149800</v>
      </c>
      <c r="BP31" s="43">
        <f t="shared" si="14"/>
        <v>149800</v>
      </c>
      <c r="BQ31" s="43">
        <f t="shared" si="14"/>
        <v>149800</v>
      </c>
      <c r="BR31" s="43">
        <f t="shared" si="14"/>
        <v>149900</v>
      </c>
      <c r="BS31" s="43">
        <f t="shared" si="14"/>
        <v>149900</v>
      </c>
      <c r="BT31" s="43">
        <f t="shared" si="14"/>
        <v>150000</v>
      </c>
      <c r="BU31" s="43">
        <f t="shared" si="14"/>
        <v>150000</v>
      </c>
      <c r="BV31" s="43">
        <f t="shared" si="14"/>
        <v>150100</v>
      </c>
      <c r="BW31" s="43">
        <f t="shared" si="14"/>
        <v>150100</v>
      </c>
      <c r="BX31" s="43">
        <f t="shared" si="14"/>
        <v>150200</v>
      </c>
      <c r="BY31" s="43">
        <f t="shared" si="14"/>
        <v>150200</v>
      </c>
      <c r="BZ31" s="64">
        <f t="shared" si="15"/>
        <v>0.52379298446637135</v>
      </c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x14ac:dyDescent="0.25">
      <c r="A32" s="32" t="s">
        <v>121</v>
      </c>
      <c r="B32" s="33">
        <v>2</v>
      </c>
      <c r="C32" s="44" t="s">
        <v>122</v>
      </c>
      <c r="D32" s="32" t="s">
        <v>123</v>
      </c>
      <c r="E32" s="34">
        <v>5571</v>
      </c>
      <c r="F32" s="34">
        <v>4833</v>
      </c>
      <c r="G32" s="34">
        <v>4066</v>
      </c>
      <c r="H32" s="34">
        <v>3703</v>
      </c>
      <c r="I32" s="34">
        <v>5024</v>
      </c>
      <c r="J32" s="34">
        <v>6295</v>
      </c>
      <c r="K32" s="34">
        <v>6860</v>
      </c>
      <c r="L32" s="34">
        <v>6946</v>
      </c>
      <c r="M32" s="34">
        <v>7216</v>
      </c>
      <c r="N32" s="34">
        <v>7282</v>
      </c>
      <c r="O32" s="34">
        <v>8146</v>
      </c>
      <c r="P32" s="34">
        <v>9571</v>
      </c>
      <c r="Q32" s="34">
        <v>10437</v>
      </c>
      <c r="R32" s="34">
        <v>10267</v>
      </c>
      <c r="S32" s="34">
        <v>9784</v>
      </c>
      <c r="T32" s="34">
        <v>8962</v>
      </c>
      <c r="U32" s="34">
        <v>9408</v>
      </c>
      <c r="V32" s="34">
        <v>10210</v>
      </c>
      <c r="W32" s="34">
        <v>8654</v>
      </c>
      <c r="X32" s="34">
        <v>7943</v>
      </c>
      <c r="Y32" s="34">
        <v>7880</v>
      </c>
      <c r="Z32" s="34">
        <v>7542</v>
      </c>
      <c r="AA32" s="34">
        <v>8170</v>
      </c>
      <c r="AB32" s="34">
        <v>9694</v>
      </c>
      <c r="AC32" s="34">
        <v>10145</v>
      </c>
      <c r="AD32" s="34">
        <v>10481</v>
      </c>
      <c r="AE32" s="34">
        <v>9964</v>
      </c>
      <c r="AF32" s="34">
        <v>8190</v>
      </c>
      <c r="AG32" s="34">
        <v>8540</v>
      </c>
      <c r="AH32" s="34">
        <v>7210</v>
      </c>
      <c r="AI32" s="34">
        <v>8125</v>
      </c>
      <c r="AJ32" s="34">
        <v>7362</v>
      </c>
      <c r="AK32" s="34">
        <v>8436</v>
      </c>
      <c r="AL32" s="34">
        <v>7726</v>
      </c>
      <c r="AM32" s="34">
        <v>6822</v>
      </c>
      <c r="AN32" s="34">
        <v>9445</v>
      </c>
      <c r="AO32" s="34">
        <v>9529</v>
      </c>
      <c r="AP32" s="34">
        <v>9613</v>
      </c>
      <c r="AQ32" s="34">
        <v>9697</v>
      </c>
      <c r="AR32" s="34">
        <v>9782</v>
      </c>
      <c r="AS32" s="34">
        <v>9866</v>
      </c>
      <c r="AT32" s="34">
        <v>9950</v>
      </c>
      <c r="AU32" s="34">
        <v>10035</v>
      </c>
      <c r="AV32" s="34">
        <v>10119</v>
      </c>
      <c r="AW32" s="34">
        <v>10203</v>
      </c>
      <c r="AX32" s="34">
        <v>10287</v>
      </c>
      <c r="AY32" s="34">
        <v>10372</v>
      </c>
      <c r="AZ32" s="34">
        <v>10456</v>
      </c>
      <c r="BA32" s="34">
        <v>10540.5</v>
      </c>
      <c r="BB32" s="34">
        <v>10624.9</v>
      </c>
      <c r="BC32" s="34">
        <v>10709.3</v>
      </c>
      <c r="BD32" s="34">
        <v>10793.7</v>
      </c>
      <c r="BE32" s="34">
        <v>10878.1</v>
      </c>
      <c r="BF32" s="34">
        <v>10962.5</v>
      </c>
      <c r="BG32" s="34">
        <v>11046.9</v>
      </c>
      <c r="BH32" s="34">
        <v>11131.3</v>
      </c>
      <c r="BI32" s="34">
        <v>11215.7</v>
      </c>
      <c r="BJ32" s="34">
        <v>11300.1</v>
      </c>
      <c r="BK32" s="34">
        <v>11384.5</v>
      </c>
      <c r="BL32" s="34">
        <v>11468.9</v>
      </c>
      <c r="BM32" s="34">
        <f t="shared" si="13"/>
        <v>132056.4</v>
      </c>
      <c r="BN32" s="34">
        <f t="shared" si="14"/>
        <v>10500</v>
      </c>
      <c r="BO32" s="34">
        <f t="shared" si="14"/>
        <v>10600</v>
      </c>
      <c r="BP32" s="34">
        <f t="shared" si="14"/>
        <v>10700</v>
      </c>
      <c r="BQ32" s="34">
        <f t="shared" si="14"/>
        <v>10800</v>
      </c>
      <c r="BR32" s="34">
        <f t="shared" si="14"/>
        <v>10900</v>
      </c>
      <c r="BS32" s="34">
        <f t="shared" si="14"/>
        <v>11000</v>
      </c>
      <c r="BT32" s="34">
        <f t="shared" si="14"/>
        <v>11100</v>
      </c>
      <c r="BU32" s="34">
        <f t="shared" si="14"/>
        <v>11100</v>
      </c>
      <c r="BV32" s="34">
        <f t="shared" si="14"/>
        <v>11200</v>
      </c>
      <c r="BW32" s="34">
        <f t="shared" si="14"/>
        <v>11300</v>
      </c>
      <c r="BX32" s="34">
        <f t="shared" si="14"/>
        <v>11400</v>
      </c>
      <c r="BY32" s="34">
        <f t="shared" si="14"/>
        <v>11500</v>
      </c>
      <c r="BZ32" s="64">
        <f t="shared" si="15"/>
        <v>0.77431001597073612</v>
      </c>
    </row>
    <row r="33" spans="1:255" x14ac:dyDescent="0.25">
      <c r="A33" s="32" t="s">
        <v>124</v>
      </c>
      <c r="B33" s="33">
        <v>2</v>
      </c>
      <c r="C33" s="44" t="s">
        <v>122</v>
      </c>
      <c r="D33" s="32" t="s">
        <v>125</v>
      </c>
      <c r="E33" s="34">
        <v>102179</v>
      </c>
      <c r="F33" s="34">
        <v>101647</v>
      </c>
      <c r="G33" s="34">
        <v>101580</v>
      </c>
      <c r="H33" s="34">
        <v>101148</v>
      </c>
      <c r="I33" s="34">
        <v>100280</v>
      </c>
      <c r="J33" s="34">
        <v>99280</v>
      </c>
      <c r="K33" s="34">
        <v>100463</v>
      </c>
      <c r="L33" s="34">
        <v>101191</v>
      </c>
      <c r="M33" s="34">
        <v>100147</v>
      </c>
      <c r="N33" s="34">
        <v>99301</v>
      </c>
      <c r="O33" s="34">
        <v>98230</v>
      </c>
      <c r="P33" s="34">
        <v>97270</v>
      </c>
      <c r="Q33" s="34">
        <v>95859</v>
      </c>
      <c r="R33" s="34">
        <v>94940</v>
      </c>
      <c r="S33" s="34">
        <v>94118</v>
      </c>
      <c r="T33" s="34">
        <v>92773</v>
      </c>
      <c r="U33" s="34">
        <v>93829</v>
      </c>
      <c r="V33" s="34">
        <v>93741</v>
      </c>
      <c r="W33" s="34">
        <v>93237</v>
      </c>
      <c r="X33" s="34">
        <v>93992</v>
      </c>
      <c r="Y33" s="34">
        <v>93211</v>
      </c>
      <c r="Z33" s="34">
        <v>93505</v>
      </c>
      <c r="AA33" s="34">
        <v>95112</v>
      </c>
      <c r="AB33" s="34">
        <v>96034</v>
      </c>
      <c r="AC33" s="34">
        <v>94587</v>
      </c>
      <c r="AD33" s="34">
        <v>95283</v>
      </c>
      <c r="AE33" s="34">
        <v>95032</v>
      </c>
      <c r="AF33" s="34">
        <v>94618</v>
      </c>
      <c r="AG33" s="34">
        <v>94036</v>
      </c>
      <c r="AH33" s="34">
        <v>94183</v>
      </c>
      <c r="AI33" s="34">
        <v>94468</v>
      </c>
      <c r="AJ33" s="34">
        <v>94492</v>
      </c>
      <c r="AK33" s="34">
        <v>95547</v>
      </c>
      <c r="AL33" s="34">
        <v>94853</v>
      </c>
      <c r="AM33" s="34">
        <v>96434</v>
      </c>
      <c r="AN33" s="34">
        <v>92518</v>
      </c>
      <c r="AO33" s="34">
        <v>92298</v>
      </c>
      <c r="AP33" s="34">
        <v>92079</v>
      </c>
      <c r="AQ33" s="34">
        <v>91859</v>
      </c>
      <c r="AR33" s="34">
        <v>91639</v>
      </c>
      <c r="AS33" s="34">
        <v>91419</v>
      </c>
      <c r="AT33" s="34">
        <v>91199</v>
      </c>
      <c r="AU33" s="34">
        <v>90980</v>
      </c>
      <c r="AV33" s="34">
        <v>90760</v>
      </c>
      <c r="AW33" s="34">
        <v>90540</v>
      </c>
      <c r="AX33" s="34">
        <v>90320</v>
      </c>
      <c r="AY33" s="34">
        <v>90100</v>
      </c>
      <c r="AZ33" s="34">
        <v>89881</v>
      </c>
      <c r="BA33" s="34">
        <v>89661</v>
      </c>
      <c r="BB33" s="34">
        <v>89441.3</v>
      </c>
      <c r="BC33" s="34">
        <v>89221.6</v>
      </c>
      <c r="BD33" s="34">
        <v>89001.9</v>
      </c>
      <c r="BE33" s="34">
        <v>88782.2</v>
      </c>
      <c r="BF33" s="34">
        <v>88562.5</v>
      </c>
      <c r="BG33" s="34">
        <v>88342.8</v>
      </c>
      <c r="BH33" s="34">
        <v>88123.1</v>
      </c>
      <c r="BI33" s="34">
        <v>87903.4</v>
      </c>
      <c r="BJ33" s="34">
        <v>87683.7</v>
      </c>
      <c r="BK33" s="34">
        <v>87464</v>
      </c>
      <c r="BL33" s="34">
        <v>87244.3</v>
      </c>
      <c r="BM33" s="34">
        <f t="shared" si="13"/>
        <v>1061431.8</v>
      </c>
      <c r="BN33" s="34">
        <f t="shared" si="14"/>
        <v>89600</v>
      </c>
      <c r="BO33" s="34">
        <f t="shared" si="14"/>
        <v>89400</v>
      </c>
      <c r="BP33" s="34">
        <f t="shared" si="14"/>
        <v>89200</v>
      </c>
      <c r="BQ33" s="34">
        <f t="shared" si="14"/>
        <v>89000</v>
      </c>
      <c r="BR33" s="34">
        <f t="shared" si="14"/>
        <v>88800</v>
      </c>
      <c r="BS33" s="34">
        <f t="shared" si="14"/>
        <v>88600</v>
      </c>
      <c r="BT33" s="34">
        <f t="shared" si="14"/>
        <v>88300</v>
      </c>
      <c r="BU33" s="34">
        <f t="shared" si="14"/>
        <v>88100</v>
      </c>
      <c r="BV33" s="34">
        <f t="shared" si="14"/>
        <v>87900</v>
      </c>
      <c r="BW33" s="34">
        <f t="shared" si="14"/>
        <v>87700</v>
      </c>
      <c r="BX33" s="34">
        <f t="shared" si="14"/>
        <v>87500</v>
      </c>
      <c r="BY33" s="34">
        <f t="shared" si="14"/>
        <v>87300</v>
      </c>
      <c r="BZ33" s="64">
        <f t="shared" si="15"/>
        <v>0.93336765577414149</v>
      </c>
    </row>
    <row r="34" spans="1:255" x14ac:dyDescent="0.25">
      <c r="A34" s="32" t="s">
        <v>126</v>
      </c>
      <c r="B34" s="33">
        <v>2</v>
      </c>
      <c r="C34" s="44" t="s">
        <v>122</v>
      </c>
      <c r="D34" s="32" t="s">
        <v>127</v>
      </c>
      <c r="E34" s="34">
        <v>127370</v>
      </c>
      <c r="F34" s="34">
        <v>126707</v>
      </c>
      <c r="G34" s="34">
        <v>126513</v>
      </c>
      <c r="H34" s="34">
        <v>125690</v>
      </c>
      <c r="I34" s="34">
        <v>125436</v>
      </c>
      <c r="J34" s="34">
        <v>126632</v>
      </c>
      <c r="K34" s="34">
        <v>125207</v>
      </c>
      <c r="L34" s="34">
        <v>126208</v>
      </c>
      <c r="M34" s="34">
        <v>126508</v>
      </c>
      <c r="N34" s="34">
        <v>128160</v>
      </c>
      <c r="O34" s="34">
        <v>128603</v>
      </c>
      <c r="P34" s="34">
        <v>127843</v>
      </c>
      <c r="Q34" s="34">
        <v>128821</v>
      </c>
      <c r="R34" s="34">
        <v>129530</v>
      </c>
      <c r="S34" s="34">
        <v>130360</v>
      </c>
      <c r="T34" s="34">
        <v>131455</v>
      </c>
      <c r="U34" s="34">
        <v>132106</v>
      </c>
      <c r="V34" s="34">
        <v>131334</v>
      </c>
      <c r="W34" s="34">
        <v>130784</v>
      </c>
      <c r="X34" s="34">
        <v>130803</v>
      </c>
      <c r="Y34" s="34">
        <v>131626</v>
      </c>
      <c r="Z34" s="34">
        <v>130937</v>
      </c>
      <c r="AA34" s="34">
        <v>130015</v>
      </c>
      <c r="AB34" s="34">
        <v>128982</v>
      </c>
      <c r="AC34" s="34">
        <v>128591</v>
      </c>
      <c r="AD34" s="34">
        <v>128494</v>
      </c>
      <c r="AE34" s="34">
        <v>129402</v>
      </c>
      <c r="AF34" s="34">
        <v>128639</v>
      </c>
      <c r="AG34" s="34">
        <v>128158</v>
      </c>
      <c r="AH34" s="34">
        <v>126337</v>
      </c>
      <c r="AI34" s="34">
        <v>125948</v>
      </c>
      <c r="AJ34" s="34">
        <v>126141</v>
      </c>
      <c r="AK34" s="34">
        <v>126847</v>
      </c>
      <c r="AL34" s="34">
        <v>126759</v>
      </c>
      <c r="AM34" s="34">
        <v>126790</v>
      </c>
      <c r="AN34" s="34">
        <v>128835</v>
      </c>
      <c r="AO34" s="34">
        <v>128866</v>
      </c>
      <c r="AP34" s="34">
        <v>128897</v>
      </c>
      <c r="AQ34" s="34">
        <v>128928</v>
      </c>
      <c r="AR34" s="34">
        <v>128959</v>
      </c>
      <c r="AS34" s="34">
        <v>128990</v>
      </c>
      <c r="AT34" s="34">
        <v>129020</v>
      </c>
      <c r="AU34" s="34">
        <v>129051</v>
      </c>
      <c r="AV34" s="34">
        <v>129082</v>
      </c>
      <c r="AW34" s="34">
        <v>129113</v>
      </c>
      <c r="AX34" s="34">
        <v>129144</v>
      </c>
      <c r="AY34" s="34">
        <v>129175</v>
      </c>
      <c r="AZ34" s="34">
        <v>129206</v>
      </c>
      <c r="BA34" s="34">
        <v>129237</v>
      </c>
      <c r="BB34" s="34">
        <v>129268</v>
      </c>
      <c r="BC34" s="34">
        <v>129299</v>
      </c>
      <c r="BD34" s="34">
        <v>129330</v>
      </c>
      <c r="BE34" s="34">
        <v>129361</v>
      </c>
      <c r="BF34" s="34">
        <v>129392</v>
      </c>
      <c r="BG34" s="34">
        <v>129423</v>
      </c>
      <c r="BH34" s="34">
        <v>129454</v>
      </c>
      <c r="BI34" s="34">
        <v>129485</v>
      </c>
      <c r="BJ34" s="34">
        <v>129516</v>
      </c>
      <c r="BK34" s="34">
        <v>129547</v>
      </c>
      <c r="BL34" s="34">
        <v>129578</v>
      </c>
      <c r="BM34" s="34">
        <f t="shared" si="13"/>
        <v>1552890</v>
      </c>
      <c r="BN34" s="34">
        <f t="shared" si="14"/>
        <v>129200</v>
      </c>
      <c r="BO34" s="34">
        <f t="shared" si="14"/>
        <v>129300</v>
      </c>
      <c r="BP34" s="34">
        <f t="shared" si="14"/>
        <v>129300</v>
      </c>
      <c r="BQ34" s="34">
        <f t="shared" si="14"/>
        <v>129300</v>
      </c>
      <c r="BR34" s="34">
        <f t="shared" si="14"/>
        <v>129400</v>
      </c>
      <c r="BS34" s="34">
        <f t="shared" si="14"/>
        <v>129400</v>
      </c>
      <c r="BT34" s="34">
        <f t="shared" si="14"/>
        <v>129400</v>
      </c>
      <c r="BU34" s="34">
        <f t="shared" si="14"/>
        <v>129500</v>
      </c>
      <c r="BV34" s="34">
        <f t="shared" si="14"/>
        <v>129500</v>
      </c>
      <c r="BW34" s="34">
        <f t="shared" si="14"/>
        <v>129500</v>
      </c>
      <c r="BX34" s="34">
        <f t="shared" si="14"/>
        <v>129500</v>
      </c>
      <c r="BY34" s="34">
        <f t="shared" si="14"/>
        <v>129600</v>
      </c>
      <c r="BZ34" s="64">
        <f t="shared" si="15"/>
        <v>0.33690345271735761</v>
      </c>
    </row>
    <row r="35" spans="1:255" x14ac:dyDescent="0.25">
      <c r="A35" s="37" t="s">
        <v>128</v>
      </c>
      <c r="B35" s="38">
        <v>2</v>
      </c>
      <c r="C35" s="45" t="s">
        <v>122</v>
      </c>
      <c r="D35" s="37" t="s">
        <v>129</v>
      </c>
      <c r="E35" s="39">
        <v>44180</v>
      </c>
      <c r="F35" s="39">
        <v>44321</v>
      </c>
      <c r="G35" s="39">
        <v>43570</v>
      </c>
      <c r="H35" s="39">
        <v>44266</v>
      </c>
      <c r="I35" s="39">
        <v>45154</v>
      </c>
      <c r="J35" s="39">
        <v>46042</v>
      </c>
      <c r="K35" s="39">
        <v>45445</v>
      </c>
      <c r="L35" s="39">
        <v>46177</v>
      </c>
      <c r="M35" s="39">
        <v>44612</v>
      </c>
      <c r="N35" s="39">
        <v>43569</v>
      </c>
      <c r="O35" s="39">
        <v>42897</v>
      </c>
      <c r="P35" s="39">
        <v>42942</v>
      </c>
      <c r="Q35" s="39">
        <v>42791</v>
      </c>
      <c r="R35" s="39">
        <v>43380</v>
      </c>
      <c r="S35" s="39">
        <v>42818</v>
      </c>
      <c r="T35" s="39">
        <v>41541</v>
      </c>
      <c r="U35" s="39">
        <v>41991</v>
      </c>
      <c r="V35" s="39">
        <v>40476</v>
      </c>
      <c r="W35" s="39">
        <v>39972</v>
      </c>
      <c r="X35" s="39">
        <v>40537</v>
      </c>
      <c r="Y35" s="39">
        <v>40875</v>
      </c>
      <c r="Z35" s="39">
        <v>40932</v>
      </c>
      <c r="AA35" s="39">
        <v>40262</v>
      </c>
      <c r="AB35" s="39">
        <v>39987</v>
      </c>
      <c r="AC35" s="39">
        <v>40897</v>
      </c>
      <c r="AD35" s="39">
        <v>41920</v>
      </c>
      <c r="AE35" s="39">
        <v>41936</v>
      </c>
      <c r="AF35" s="39">
        <v>41709</v>
      </c>
      <c r="AG35" s="39">
        <v>41736</v>
      </c>
      <c r="AH35" s="39">
        <v>42456</v>
      </c>
      <c r="AI35" s="39">
        <v>42826</v>
      </c>
      <c r="AJ35" s="39">
        <v>42885</v>
      </c>
      <c r="AK35" s="39">
        <v>43220</v>
      </c>
      <c r="AL35" s="39">
        <v>44506</v>
      </c>
      <c r="AM35" s="39">
        <v>43816</v>
      </c>
      <c r="AN35" s="39">
        <v>41310</v>
      </c>
      <c r="AO35" s="39">
        <v>41229</v>
      </c>
      <c r="AP35" s="39">
        <v>41149</v>
      </c>
      <c r="AQ35" s="39">
        <v>41068</v>
      </c>
      <c r="AR35" s="39">
        <v>40987</v>
      </c>
      <c r="AS35" s="39">
        <v>40907</v>
      </c>
      <c r="AT35" s="39">
        <v>40826</v>
      </c>
      <c r="AU35" s="39">
        <v>40746</v>
      </c>
      <c r="AV35" s="39">
        <v>40665</v>
      </c>
      <c r="AW35" s="39">
        <v>40584</v>
      </c>
      <c r="AX35" s="39">
        <v>40504</v>
      </c>
      <c r="AY35" s="39">
        <v>40423</v>
      </c>
      <c r="AZ35" s="39">
        <v>40342</v>
      </c>
      <c r="BA35" s="39">
        <v>40261.5</v>
      </c>
      <c r="BB35" s="39">
        <v>40180.800000000003</v>
      </c>
      <c r="BC35" s="39">
        <v>40100.1</v>
      </c>
      <c r="BD35" s="39">
        <v>40019.4</v>
      </c>
      <c r="BE35" s="39">
        <v>39938.699999999997</v>
      </c>
      <c r="BF35" s="39">
        <v>39858</v>
      </c>
      <c r="BG35" s="39">
        <v>39777.300000000003</v>
      </c>
      <c r="BH35" s="39">
        <v>39696.6</v>
      </c>
      <c r="BI35" s="39">
        <v>39615.9</v>
      </c>
      <c r="BJ35" s="39">
        <v>39535.199999999997</v>
      </c>
      <c r="BK35" s="39">
        <v>39454.5</v>
      </c>
      <c r="BL35" s="39">
        <v>39373.800000000003</v>
      </c>
      <c r="BM35" s="39">
        <f t="shared" si="13"/>
        <v>477811.8</v>
      </c>
      <c r="BN35" s="39">
        <f t="shared" si="14"/>
        <v>40300</v>
      </c>
      <c r="BO35" s="39">
        <f t="shared" si="14"/>
        <v>40200</v>
      </c>
      <c r="BP35" s="39">
        <f t="shared" si="14"/>
        <v>40100</v>
      </c>
      <c r="BQ35" s="39">
        <f t="shared" si="14"/>
        <v>40000</v>
      </c>
      <c r="BR35" s="39">
        <f t="shared" si="14"/>
        <v>39900</v>
      </c>
      <c r="BS35" s="39">
        <f t="shared" si="14"/>
        <v>39900</v>
      </c>
      <c r="BT35" s="39">
        <f t="shared" si="14"/>
        <v>39800</v>
      </c>
      <c r="BU35" s="39">
        <f t="shared" si="14"/>
        <v>39700</v>
      </c>
      <c r="BV35" s="39">
        <f t="shared" si="14"/>
        <v>39600</v>
      </c>
      <c r="BW35" s="39">
        <f t="shared" si="14"/>
        <v>39500</v>
      </c>
      <c r="BX35" s="39">
        <f t="shared" si="14"/>
        <v>39500</v>
      </c>
      <c r="BY35" s="39">
        <f t="shared" si="14"/>
        <v>39400</v>
      </c>
      <c r="BZ35" s="64">
        <f t="shared" si="15"/>
        <v>0.77768573061712609</v>
      </c>
    </row>
    <row r="36" spans="1:255" s="31" customFormat="1" x14ac:dyDescent="0.25">
      <c r="A36" s="40"/>
      <c r="B36" s="41"/>
      <c r="C36" s="46" t="s">
        <v>130</v>
      </c>
      <c r="D36" s="40"/>
      <c r="E36" s="43">
        <f t="shared" ref="E36:BL36" si="22">SUBTOTAL(9,E32:E35)</f>
        <v>279300</v>
      </c>
      <c r="F36" s="43">
        <f t="shared" si="22"/>
        <v>277508</v>
      </c>
      <c r="G36" s="43">
        <f t="shared" si="22"/>
        <v>275729</v>
      </c>
      <c r="H36" s="43">
        <f t="shared" si="22"/>
        <v>274807</v>
      </c>
      <c r="I36" s="43">
        <f t="shared" si="22"/>
        <v>275894</v>
      </c>
      <c r="J36" s="43">
        <f t="shared" si="22"/>
        <v>278249</v>
      </c>
      <c r="K36" s="43">
        <f t="shared" si="22"/>
        <v>277975</v>
      </c>
      <c r="L36" s="43">
        <f t="shared" si="22"/>
        <v>280522</v>
      </c>
      <c r="M36" s="43">
        <f t="shared" si="22"/>
        <v>278483</v>
      </c>
      <c r="N36" s="43">
        <f t="shared" si="22"/>
        <v>278312</v>
      </c>
      <c r="O36" s="43">
        <f t="shared" si="22"/>
        <v>277876</v>
      </c>
      <c r="P36" s="43">
        <f t="shared" si="22"/>
        <v>277626</v>
      </c>
      <c r="Q36" s="43">
        <f t="shared" si="22"/>
        <v>277908</v>
      </c>
      <c r="R36" s="43">
        <f t="shared" si="22"/>
        <v>278117</v>
      </c>
      <c r="S36" s="43">
        <f t="shared" si="22"/>
        <v>277080</v>
      </c>
      <c r="T36" s="43">
        <f t="shared" si="22"/>
        <v>274731</v>
      </c>
      <c r="U36" s="43">
        <f t="shared" si="22"/>
        <v>277334</v>
      </c>
      <c r="V36" s="43">
        <f t="shared" si="22"/>
        <v>275761</v>
      </c>
      <c r="W36" s="43">
        <f t="shared" si="22"/>
        <v>272647</v>
      </c>
      <c r="X36" s="43">
        <f t="shared" si="22"/>
        <v>273275</v>
      </c>
      <c r="Y36" s="43">
        <f t="shared" si="22"/>
        <v>273592</v>
      </c>
      <c r="Z36" s="43">
        <f t="shared" si="22"/>
        <v>272916</v>
      </c>
      <c r="AA36" s="43">
        <f t="shared" si="22"/>
        <v>273559</v>
      </c>
      <c r="AB36" s="43">
        <f t="shared" si="22"/>
        <v>274697</v>
      </c>
      <c r="AC36" s="43">
        <f t="shared" si="22"/>
        <v>274220</v>
      </c>
      <c r="AD36" s="43">
        <f t="shared" si="22"/>
        <v>276178</v>
      </c>
      <c r="AE36" s="43">
        <f t="shared" si="22"/>
        <v>276334</v>
      </c>
      <c r="AF36" s="43">
        <f t="shared" si="22"/>
        <v>273156</v>
      </c>
      <c r="AG36" s="43">
        <f t="shared" si="22"/>
        <v>272470</v>
      </c>
      <c r="AH36" s="43">
        <f t="shared" si="22"/>
        <v>270186</v>
      </c>
      <c r="AI36" s="43">
        <f t="shared" si="22"/>
        <v>271367</v>
      </c>
      <c r="AJ36" s="43">
        <f t="shared" si="22"/>
        <v>270880</v>
      </c>
      <c r="AK36" s="43">
        <f t="shared" si="22"/>
        <v>274050</v>
      </c>
      <c r="AL36" s="43">
        <f t="shared" si="22"/>
        <v>273844</v>
      </c>
      <c r="AM36" s="43">
        <f t="shared" si="22"/>
        <v>273862</v>
      </c>
      <c r="AN36" s="43">
        <f t="shared" si="22"/>
        <v>272108</v>
      </c>
      <c r="AO36" s="43">
        <f t="shared" si="22"/>
        <v>271922</v>
      </c>
      <c r="AP36" s="43">
        <f t="shared" si="22"/>
        <v>271738</v>
      </c>
      <c r="AQ36" s="43">
        <f t="shared" si="22"/>
        <v>271552</v>
      </c>
      <c r="AR36" s="43">
        <f t="shared" si="22"/>
        <v>271367</v>
      </c>
      <c r="AS36" s="43">
        <f t="shared" si="22"/>
        <v>271182</v>
      </c>
      <c r="AT36" s="43">
        <f t="shared" si="22"/>
        <v>270995</v>
      </c>
      <c r="AU36" s="43">
        <f t="shared" si="22"/>
        <v>270812</v>
      </c>
      <c r="AV36" s="43">
        <f t="shared" si="22"/>
        <v>270626</v>
      </c>
      <c r="AW36" s="43">
        <f t="shared" si="22"/>
        <v>270440</v>
      </c>
      <c r="AX36" s="43">
        <f t="shared" si="22"/>
        <v>270255</v>
      </c>
      <c r="AY36" s="43">
        <f t="shared" si="22"/>
        <v>270070</v>
      </c>
      <c r="AZ36" s="43">
        <f t="shared" si="22"/>
        <v>269885</v>
      </c>
      <c r="BA36" s="43">
        <f t="shared" si="22"/>
        <v>269700</v>
      </c>
      <c r="BB36" s="43">
        <f t="shared" si="22"/>
        <v>269515</v>
      </c>
      <c r="BC36" s="43">
        <f t="shared" si="22"/>
        <v>269330</v>
      </c>
      <c r="BD36" s="43">
        <f t="shared" si="22"/>
        <v>269145</v>
      </c>
      <c r="BE36" s="43">
        <f t="shared" si="22"/>
        <v>268960</v>
      </c>
      <c r="BF36" s="43">
        <f t="shared" si="22"/>
        <v>268775</v>
      </c>
      <c r="BG36" s="43">
        <f t="shared" si="22"/>
        <v>268590</v>
      </c>
      <c r="BH36" s="43">
        <f t="shared" si="22"/>
        <v>268405</v>
      </c>
      <c r="BI36" s="43">
        <f t="shared" si="22"/>
        <v>268220</v>
      </c>
      <c r="BJ36" s="43">
        <f t="shared" si="22"/>
        <v>268035</v>
      </c>
      <c r="BK36" s="43">
        <f t="shared" si="22"/>
        <v>267850</v>
      </c>
      <c r="BL36" s="43">
        <f t="shared" si="22"/>
        <v>267665</v>
      </c>
      <c r="BM36" s="56">
        <f t="shared" si="13"/>
        <v>3224190</v>
      </c>
      <c r="BN36" s="43">
        <f t="shared" si="14"/>
        <v>269700</v>
      </c>
      <c r="BO36" s="43">
        <f t="shared" si="14"/>
        <v>269500</v>
      </c>
      <c r="BP36" s="43">
        <f t="shared" si="14"/>
        <v>269300</v>
      </c>
      <c r="BQ36" s="43">
        <f t="shared" si="14"/>
        <v>269100</v>
      </c>
      <c r="BR36" s="43">
        <f t="shared" si="14"/>
        <v>269000</v>
      </c>
      <c r="BS36" s="43">
        <f t="shared" si="14"/>
        <v>268800</v>
      </c>
      <c r="BT36" s="43">
        <f t="shared" si="14"/>
        <v>268600</v>
      </c>
      <c r="BU36" s="43">
        <f t="shared" si="14"/>
        <v>268400</v>
      </c>
      <c r="BV36" s="43">
        <f t="shared" si="14"/>
        <v>268200</v>
      </c>
      <c r="BW36" s="43">
        <f t="shared" si="14"/>
        <v>268000</v>
      </c>
      <c r="BX36" s="43">
        <f t="shared" si="14"/>
        <v>267900</v>
      </c>
      <c r="BY36" s="43">
        <f t="shared" si="14"/>
        <v>267700</v>
      </c>
      <c r="BZ36" s="64">
        <f t="shared" si="15"/>
        <v>0.92688128977007878</v>
      </c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x14ac:dyDescent="0.25">
      <c r="A37" s="32" t="s">
        <v>131</v>
      </c>
      <c r="B37" s="33">
        <v>3</v>
      </c>
      <c r="C37" s="44" t="s">
        <v>132</v>
      </c>
      <c r="D37" s="32" t="s">
        <v>133</v>
      </c>
      <c r="E37" s="34">
        <v>5881</v>
      </c>
      <c r="F37" s="34">
        <v>5935</v>
      </c>
      <c r="G37" s="34">
        <v>6432</v>
      </c>
      <c r="H37" s="34">
        <v>6398</v>
      </c>
      <c r="I37" s="34">
        <v>6551</v>
      </c>
      <c r="J37" s="34">
        <v>6035</v>
      </c>
      <c r="K37" s="34">
        <v>7110</v>
      </c>
      <c r="L37" s="34">
        <v>6659</v>
      </c>
      <c r="M37" s="34">
        <v>7720</v>
      </c>
      <c r="N37" s="34">
        <v>7816</v>
      </c>
      <c r="O37" s="34">
        <v>8042</v>
      </c>
      <c r="P37" s="34">
        <v>8333</v>
      </c>
      <c r="Q37" s="34">
        <v>6940</v>
      </c>
      <c r="R37" s="34">
        <v>8215</v>
      </c>
      <c r="S37" s="34">
        <v>7616</v>
      </c>
      <c r="T37" s="34">
        <v>7793</v>
      </c>
      <c r="U37" s="34">
        <v>8615</v>
      </c>
      <c r="V37" s="34">
        <v>9967</v>
      </c>
      <c r="W37" s="34">
        <v>10110</v>
      </c>
      <c r="X37" s="34">
        <v>9836</v>
      </c>
      <c r="Y37" s="34">
        <v>9476</v>
      </c>
      <c r="Z37" s="34">
        <v>10407</v>
      </c>
      <c r="AA37" s="34">
        <v>10950</v>
      </c>
      <c r="AB37" s="34">
        <v>11675</v>
      </c>
      <c r="AC37" s="34">
        <v>12295</v>
      </c>
      <c r="AD37" s="34">
        <v>13261</v>
      </c>
      <c r="AE37" s="34">
        <v>13044</v>
      </c>
      <c r="AF37" s="34">
        <v>14754</v>
      </c>
      <c r="AG37" s="34">
        <v>14645</v>
      </c>
      <c r="AH37" s="34">
        <v>15353</v>
      </c>
      <c r="AI37" s="34">
        <v>15360</v>
      </c>
      <c r="AJ37" s="34">
        <v>15076</v>
      </c>
      <c r="AK37" s="34">
        <v>15186</v>
      </c>
      <c r="AL37" s="34">
        <v>14167</v>
      </c>
      <c r="AM37" s="34">
        <v>13154</v>
      </c>
      <c r="AN37" s="34">
        <v>15466</v>
      </c>
      <c r="AO37" s="34">
        <v>15769</v>
      </c>
      <c r="AP37" s="34">
        <v>16071</v>
      </c>
      <c r="AQ37" s="34">
        <v>16374</v>
      </c>
      <c r="AR37" s="34">
        <v>16676</v>
      </c>
      <c r="AS37" s="34">
        <v>16978</v>
      </c>
      <c r="AT37" s="34">
        <v>17281</v>
      </c>
      <c r="AU37" s="34">
        <v>17583</v>
      </c>
      <c r="AV37" s="34">
        <v>17886</v>
      </c>
      <c r="AW37" s="34">
        <v>18188</v>
      </c>
      <c r="AX37" s="34">
        <v>18490</v>
      </c>
      <c r="AY37" s="34">
        <v>18793</v>
      </c>
      <c r="AZ37" s="34">
        <v>19095</v>
      </c>
      <c r="BA37" s="34">
        <v>19397.5</v>
      </c>
      <c r="BB37" s="34">
        <v>19699.900000000001</v>
      </c>
      <c r="BC37" s="34">
        <v>20002.3</v>
      </c>
      <c r="BD37" s="34">
        <v>20304.7</v>
      </c>
      <c r="BE37" s="34">
        <v>20607.099999999999</v>
      </c>
      <c r="BF37" s="34">
        <v>20909.5</v>
      </c>
      <c r="BG37" s="34">
        <v>21211.9</v>
      </c>
      <c r="BH37" s="34">
        <v>21514.3</v>
      </c>
      <c r="BI37" s="34">
        <v>21816.7</v>
      </c>
      <c r="BJ37" s="34">
        <v>22119.1</v>
      </c>
      <c r="BK37" s="34">
        <v>22421.5</v>
      </c>
      <c r="BL37" s="34">
        <v>22723.9</v>
      </c>
      <c r="BM37" s="34">
        <f t="shared" si="13"/>
        <v>252728.4</v>
      </c>
      <c r="BN37" s="34">
        <f t="shared" si="14"/>
        <v>19100</v>
      </c>
      <c r="BO37" s="34">
        <f t="shared" si="14"/>
        <v>19400</v>
      </c>
      <c r="BP37" s="34">
        <f t="shared" si="14"/>
        <v>19800</v>
      </c>
      <c r="BQ37" s="34">
        <f t="shared" si="14"/>
        <v>20100</v>
      </c>
      <c r="BR37" s="34">
        <f t="shared" si="14"/>
        <v>20500</v>
      </c>
      <c r="BS37" s="34">
        <f t="shared" si="14"/>
        <v>20900</v>
      </c>
      <c r="BT37" s="34">
        <f t="shared" si="14"/>
        <v>21200</v>
      </c>
      <c r="BU37" s="34">
        <f t="shared" si="14"/>
        <v>21600</v>
      </c>
      <c r="BV37" s="34">
        <f t="shared" si="14"/>
        <v>22000</v>
      </c>
      <c r="BW37" s="34">
        <f t="shared" si="14"/>
        <v>22300</v>
      </c>
      <c r="BX37" s="34">
        <f t="shared" si="14"/>
        <v>22700</v>
      </c>
      <c r="BY37" s="34">
        <f t="shared" si="14"/>
        <v>23100</v>
      </c>
      <c r="BZ37" s="64">
        <f t="shared" si="15"/>
        <v>0.99032836138734426</v>
      </c>
    </row>
    <row r="38" spans="1:255" x14ac:dyDescent="0.25">
      <c r="A38" s="32" t="s">
        <v>134</v>
      </c>
      <c r="B38" s="33">
        <v>3</v>
      </c>
      <c r="C38" s="44" t="s">
        <v>132</v>
      </c>
      <c r="D38" s="32" t="s">
        <v>135</v>
      </c>
      <c r="E38" s="34">
        <v>99787</v>
      </c>
      <c r="F38" s="34">
        <v>98895</v>
      </c>
      <c r="G38" s="34">
        <v>98594</v>
      </c>
      <c r="H38" s="34">
        <v>97694</v>
      </c>
      <c r="I38" s="34">
        <v>97398</v>
      </c>
      <c r="J38" s="34">
        <v>97943</v>
      </c>
      <c r="K38" s="34">
        <v>98701</v>
      </c>
      <c r="L38" s="34">
        <v>98861</v>
      </c>
      <c r="M38" s="34">
        <v>99107</v>
      </c>
      <c r="N38" s="34">
        <v>99407</v>
      </c>
      <c r="O38" s="34">
        <v>98529</v>
      </c>
      <c r="P38" s="34">
        <v>98519</v>
      </c>
      <c r="Q38" s="34">
        <v>98199</v>
      </c>
      <c r="R38" s="34">
        <v>98908</v>
      </c>
      <c r="S38" s="34">
        <v>97857</v>
      </c>
      <c r="T38" s="34">
        <v>99628</v>
      </c>
      <c r="U38" s="34">
        <v>98424</v>
      </c>
      <c r="V38" s="34">
        <v>98342</v>
      </c>
      <c r="W38" s="34">
        <v>99184</v>
      </c>
      <c r="X38" s="34">
        <v>98494</v>
      </c>
      <c r="Y38" s="34">
        <v>98975</v>
      </c>
      <c r="Z38" s="34">
        <v>97288</v>
      </c>
      <c r="AA38" s="34">
        <v>97501</v>
      </c>
      <c r="AB38" s="34">
        <v>97220</v>
      </c>
      <c r="AC38" s="34">
        <v>96692</v>
      </c>
      <c r="AD38" s="34">
        <v>96271</v>
      </c>
      <c r="AE38" s="34">
        <v>95450</v>
      </c>
      <c r="AF38" s="34">
        <v>95244</v>
      </c>
      <c r="AG38" s="34">
        <v>95003</v>
      </c>
      <c r="AH38" s="34">
        <v>95120</v>
      </c>
      <c r="AI38" s="34">
        <v>94934</v>
      </c>
      <c r="AJ38" s="34">
        <v>95082</v>
      </c>
      <c r="AK38" s="34">
        <v>94922</v>
      </c>
      <c r="AL38" s="34">
        <v>95666</v>
      </c>
      <c r="AM38" s="34">
        <v>96184</v>
      </c>
      <c r="AN38" s="34">
        <v>95355</v>
      </c>
      <c r="AO38" s="34">
        <v>95233</v>
      </c>
      <c r="AP38" s="34">
        <v>95112</v>
      </c>
      <c r="AQ38" s="34">
        <v>94990</v>
      </c>
      <c r="AR38" s="34">
        <v>94868</v>
      </c>
      <c r="AS38" s="34">
        <v>94747</v>
      </c>
      <c r="AT38" s="34">
        <v>94625</v>
      </c>
      <c r="AU38" s="34">
        <v>94504</v>
      </c>
      <c r="AV38" s="34">
        <v>94382</v>
      </c>
      <c r="AW38" s="34">
        <v>94260</v>
      </c>
      <c r="AX38" s="34">
        <v>94139</v>
      </c>
      <c r="AY38" s="34">
        <v>94017</v>
      </c>
      <c r="AZ38" s="34">
        <v>93896</v>
      </c>
      <c r="BA38" s="34">
        <v>93774.5</v>
      </c>
      <c r="BB38" s="34">
        <v>93653.1</v>
      </c>
      <c r="BC38" s="34">
        <v>93531.7</v>
      </c>
      <c r="BD38" s="34">
        <v>93410.3</v>
      </c>
      <c r="BE38" s="34">
        <v>93288.9</v>
      </c>
      <c r="BF38" s="34">
        <v>93167.5</v>
      </c>
      <c r="BG38" s="34">
        <v>93046.1</v>
      </c>
      <c r="BH38" s="34">
        <v>92924.7</v>
      </c>
      <c r="BI38" s="34">
        <v>92803.3</v>
      </c>
      <c r="BJ38" s="34">
        <v>92681.9</v>
      </c>
      <c r="BK38" s="34">
        <v>92560.5</v>
      </c>
      <c r="BL38" s="34">
        <v>92439.1</v>
      </c>
      <c r="BM38" s="34">
        <f t="shared" si="13"/>
        <v>1117281.6000000001</v>
      </c>
      <c r="BN38" s="34">
        <f t="shared" ref="BN38:BY59" si="23">ROUND($BM38/SUM($AO38:$AZ38)*AO38,-2)</f>
        <v>93800</v>
      </c>
      <c r="BO38" s="34">
        <f t="shared" si="23"/>
        <v>93600</v>
      </c>
      <c r="BP38" s="34">
        <f t="shared" si="23"/>
        <v>93500</v>
      </c>
      <c r="BQ38" s="34">
        <f t="shared" si="23"/>
        <v>93400</v>
      </c>
      <c r="BR38" s="34">
        <f t="shared" si="23"/>
        <v>93300</v>
      </c>
      <c r="BS38" s="34">
        <f t="shared" si="23"/>
        <v>93200</v>
      </c>
      <c r="BT38" s="34">
        <f t="shared" si="23"/>
        <v>93000</v>
      </c>
      <c r="BU38" s="34">
        <f t="shared" si="23"/>
        <v>92900</v>
      </c>
      <c r="BV38" s="34">
        <f t="shared" si="23"/>
        <v>92800</v>
      </c>
      <c r="BW38" s="34">
        <f t="shared" si="23"/>
        <v>92700</v>
      </c>
      <c r="BX38" s="34">
        <f t="shared" si="23"/>
        <v>92600</v>
      </c>
      <c r="BY38" s="34">
        <f t="shared" si="23"/>
        <v>92400</v>
      </c>
      <c r="BZ38" s="64">
        <f t="shared" si="15"/>
        <v>0.94843090160169297</v>
      </c>
    </row>
    <row r="39" spans="1:255" x14ac:dyDescent="0.25">
      <c r="A39" s="32" t="s">
        <v>136</v>
      </c>
      <c r="B39" s="33">
        <v>3</v>
      </c>
      <c r="C39" s="44" t="s">
        <v>132</v>
      </c>
      <c r="D39" s="32" t="s">
        <v>137</v>
      </c>
      <c r="E39" s="34">
        <v>128226</v>
      </c>
      <c r="F39" s="34">
        <v>128367</v>
      </c>
      <c r="G39" s="34">
        <v>128170</v>
      </c>
      <c r="H39" s="34">
        <v>127536</v>
      </c>
      <c r="I39" s="34">
        <v>127761</v>
      </c>
      <c r="J39" s="34">
        <v>127725</v>
      </c>
      <c r="K39" s="34">
        <v>126903</v>
      </c>
      <c r="L39" s="34">
        <v>126700</v>
      </c>
      <c r="M39" s="34">
        <v>127598</v>
      </c>
      <c r="N39" s="34">
        <v>128990</v>
      </c>
      <c r="O39" s="34">
        <v>128618</v>
      </c>
      <c r="P39" s="34">
        <v>127477</v>
      </c>
      <c r="Q39" s="34">
        <v>126842</v>
      </c>
      <c r="R39" s="34">
        <v>127410</v>
      </c>
      <c r="S39" s="34">
        <v>126028</v>
      </c>
      <c r="T39" s="34">
        <v>126784</v>
      </c>
      <c r="U39" s="34">
        <v>127806</v>
      </c>
      <c r="V39" s="34">
        <v>127960</v>
      </c>
      <c r="W39" s="34">
        <v>128439</v>
      </c>
      <c r="X39" s="34">
        <v>129325</v>
      </c>
      <c r="Y39" s="34">
        <v>129206</v>
      </c>
      <c r="Z39" s="34">
        <v>129719</v>
      </c>
      <c r="AA39" s="34">
        <v>129072</v>
      </c>
      <c r="AB39" s="34">
        <v>128571</v>
      </c>
      <c r="AC39" s="34">
        <v>127786</v>
      </c>
      <c r="AD39" s="34">
        <v>127331</v>
      </c>
      <c r="AE39" s="34">
        <v>127478</v>
      </c>
      <c r="AF39" s="34">
        <v>128986</v>
      </c>
      <c r="AG39" s="34">
        <v>129806</v>
      </c>
      <c r="AH39" s="34">
        <v>131055</v>
      </c>
      <c r="AI39" s="34">
        <v>131798</v>
      </c>
      <c r="AJ39" s="34">
        <v>133425</v>
      </c>
      <c r="AK39" s="34">
        <v>133908</v>
      </c>
      <c r="AL39" s="34">
        <v>133063</v>
      </c>
      <c r="AM39" s="34">
        <v>132992</v>
      </c>
      <c r="AN39" s="34">
        <v>131315</v>
      </c>
      <c r="AO39" s="34">
        <v>131453</v>
      </c>
      <c r="AP39" s="34">
        <v>131592</v>
      </c>
      <c r="AQ39" s="34">
        <v>131730</v>
      </c>
      <c r="AR39" s="34">
        <v>131868</v>
      </c>
      <c r="AS39" s="34">
        <v>132007</v>
      </c>
      <c r="AT39" s="34">
        <v>132145</v>
      </c>
      <c r="AU39" s="34">
        <v>132283</v>
      </c>
      <c r="AV39" s="34">
        <v>132422</v>
      </c>
      <c r="AW39" s="34">
        <v>132560</v>
      </c>
      <c r="AX39" s="34">
        <v>132699</v>
      </c>
      <c r="AY39" s="34">
        <v>132837</v>
      </c>
      <c r="AZ39" s="34">
        <v>132975</v>
      </c>
      <c r="BA39" s="34">
        <v>133113.5</v>
      </c>
      <c r="BB39" s="34">
        <v>133251.79999999999</v>
      </c>
      <c r="BC39" s="34">
        <v>133390.1</v>
      </c>
      <c r="BD39" s="34">
        <v>133528.4</v>
      </c>
      <c r="BE39" s="34">
        <v>133666.70000000001</v>
      </c>
      <c r="BF39" s="34">
        <v>133805</v>
      </c>
      <c r="BG39" s="34">
        <v>133943.29999999999</v>
      </c>
      <c r="BH39" s="34">
        <v>134081.60000000001</v>
      </c>
      <c r="BI39" s="34">
        <v>134219.9</v>
      </c>
      <c r="BJ39" s="34">
        <v>134358.20000000001</v>
      </c>
      <c r="BK39" s="34">
        <v>134496.5</v>
      </c>
      <c r="BL39" s="34">
        <v>134634.79999999999</v>
      </c>
      <c r="BM39" s="34">
        <f t="shared" si="13"/>
        <v>1606489.8</v>
      </c>
      <c r="BN39" s="34">
        <f t="shared" si="23"/>
        <v>133100</v>
      </c>
      <c r="BO39" s="34">
        <f t="shared" si="23"/>
        <v>133200</v>
      </c>
      <c r="BP39" s="34">
        <f t="shared" si="23"/>
        <v>133400</v>
      </c>
      <c r="BQ39" s="34">
        <f t="shared" si="23"/>
        <v>133500</v>
      </c>
      <c r="BR39" s="34">
        <f t="shared" si="23"/>
        <v>133700</v>
      </c>
      <c r="BS39" s="34">
        <f t="shared" si="23"/>
        <v>133800</v>
      </c>
      <c r="BT39" s="34">
        <f t="shared" si="23"/>
        <v>133900</v>
      </c>
      <c r="BU39" s="34">
        <f t="shared" si="23"/>
        <v>134100</v>
      </c>
      <c r="BV39" s="34">
        <f t="shared" si="23"/>
        <v>134200</v>
      </c>
      <c r="BW39" s="34">
        <f t="shared" si="23"/>
        <v>134400</v>
      </c>
      <c r="BX39" s="34">
        <f t="shared" si="23"/>
        <v>134500</v>
      </c>
      <c r="BY39" s="34">
        <f t="shared" si="23"/>
        <v>134600</v>
      </c>
      <c r="BZ39" s="64">
        <f t="shared" si="15"/>
        <v>0.90990907514266095</v>
      </c>
    </row>
    <row r="40" spans="1:255" x14ac:dyDescent="0.25">
      <c r="A40" s="37" t="s">
        <v>138</v>
      </c>
      <c r="B40" s="38">
        <v>3</v>
      </c>
      <c r="C40" s="45" t="s">
        <v>132</v>
      </c>
      <c r="D40" s="37" t="s">
        <v>139</v>
      </c>
      <c r="E40" s="39">
        <v>48209</v>
      </c>
      <c r="F40" s="39">
        <v>49837</v>
      </c>
      <c r="G40" s="39">
        <v>49369</v>
      </c>
      <c r="H40" s="39">
        <v>49491</v>
      </c>
      <c r="I40" s="39">
        <v>48477</v>
      </c>
      <c r="J40" s="39">
        <v>48601</v>
      </c>
      <c r="K40" s="39">
        <v>48473</v>
      </c>
      <c r="L40" s="39">
        <v>48874</v>
      </c>
      <c r="M40" s="39">
        <v>49772</v>
      </c>
      <c r="N40" s="39">
        <v>48371</v>
      </c>
      <c r="O40" s="39">
        <v>47902</v>
      </c>
      <c r="P40" s="39">
        <v>48146</v>
      </c>
      <c r="Q40" s="39">
        <v>48553</v>
      </c>
      <c r="R40" s="39">
        <v>47856</v>
      </c>
      <c r="S40" s="39">
        <v>48078</v>
      </c>
      <c r="T40" s="39">
        <v>47800</v>
      </c>
      <c r="U40" s="39">
        <v>47293</v>
      </c>
      <c r="V40" s="39">
        <v>48975</v>
      </c>
      <c r="W40" s="39">
        <v>48868</v>
      </c>
      <c r="X40" s="39">
        <v>48873</v>
      </c>
      <c r="Y40" s="39">
        <v>47373</v>
      </c>
      <c r="Z40" s="39">
        <v>46520</v>
      </c>
      <c r="AA40" s="39">
        <v>47522</v>
      </c>
      <c r="AB40" s="39">
        <v>46242</v>
      </c>
      <c r="AC40" s="39">
        <v>44912</v>
      </c>
      <c r="AD40" s="39">
        <v>43798</v>
      </c>
      <c r="AE40" s="39">
        <v>43465</v>
      </c>
      <c r="AF40" s="39">
        <v>43245</v>
      </c>
      <c r="AG40" s="39">
        <v>43045</v>
      </c>
      <c r="AH40" s="39">
        <v>44436</v>
      </c>
      <c r="AI40" s="39">
        <v>45512</v>
      </c>
      <c r="AJ40" s="39">
        <v>45860</v>
      </c>
      <c r="AK40" s="39">
        <v>46316</v>
      </c>
      <c r="AL40" s="39">
        <v>45718</v>
      </c>
      <c r="AM40" s="39">
        <v>44756</v>
      </c>
      <c r="AN40" s="39">
        <v>44333</v>
      </c>
      <c r="AO40" s="39">
        <v>44176</v>
      </c>
      <c r="AP40" s="39">
        <v>44019</v>
      </c>
      <c r="AQ40" s="39">
        <v>43862</v>
      </c>
      <c r="AR40" s="39">
        <v>43705</v>
      </c>
      <c r="AS40" s="39">
        <v>43548</v>
      </c>
      <c r="AT40" s="39">
        <v>43391</v>
      </c>
      <c r="AU40" s="39">
        <v>43234</v>
      </c>
      <c r="AV40" s="39">
        <v>43077</v>
      </c>
      <c r="AW40" s="39">
        <v>42920</v>
      </c>
      <c r="AX40" s="39">
        <v>42763</v>
      </c>
      <c r="AY40" s="39">
        <v>42607</v>
      </c>
      <c r="AZ40" s="39">
        <v>42450</v>
      </c>
      <c r="BA40" s="39">
        <v>42293.5</v>
      </c>
      <c r="BB40" s="39">
        <v>42136.9</v>
      </c>
      <c r="BC40" s="39">
        <v>41980.3</v>
      </c>
      <c r="BD40" s="39">
        <v>41823.699999999997</v>
      </c>
      <c r="BE40" s="39">
        <v>41667.1</v>
      </c>
      <c r="BF40" s="39">
        <v>41510.5</v>
      </c>
      <c r="BG40" s="39">
        <v>41353.9</v>
      </c>
      <c r="BH40" s="39">
        <v>41197.300000000003</v>
      </c>
      <c r="BI40" s="39">
        <v>41040.699999999997</v>
      </c>
      <c r="BJ40" s="39">
        <v>40884.1</v>
      </c>
      <c r="BK40" s="39">
        <v>40727.5</v>
      </c>
      <c r="BL40" s="39">
        <v>40570.9</v>
      </c>
      <c r="BM40" s="39">
        <f t="shared" si="13"/>
        <v>497186.4</v>
      </c>
      <c r="BN40" s="39">
        <f t="shared" si="23"/>
        <v>42300</v>
      </c>
      <c r="BO40" s="39">
        <f t="shared" si="23"/>
        <v>42100</v>
      </c>
      <c r="BP40" s="39">
        <f t="shared" si="23"/>
        <v>42000</v>
      </c>
      <c r="BQ40" s="39">
        <f t="shared" si="23"/>
        <v>41800</v>
      </c>
      <c r="BR40" s="39">
        <f t="shared" si="23"/>
        <v>41700</v>
      </c>
      <c r="BS40" s="39">
        <f t="shared" si="23"/>
        <v>41500</v>
      </c>
      <c r="BT40" s="39">
        <f t="shared" si="23"/>
        <v>41400</v>
      </c>
      <c r="BU40" s="39">
        <f t="shared" si="23"/>
        <v>41200</v>
      </c>
      <c r="BV40" s="39">
        <f t="shared" si="23"/>
        <v>41100</v>
      </c>
      <c r="BW40" s="39">
        <f t="shared" si="23"/>
        <v>40900</v>
      </c>
      <c r="BX40" s="39">
        <f t="shared" si="23"/>
        <v>40800</v>
      </c>
      <c r="BY40" s="39">
        <f t="shared" si="23"/>
        <v>40600</v>
      </c>
      <c r="BZ40" s="64">
        <f t="shared" si="15"/>
        <v>0.95197273563904972</v>
      </c>
    </row>
    <row r="41" spans="1:255" s="31" customFormat="1" x14ac:dyDescent="0.25">
      <c r="A41" s="40"/>
      <c r="B41" s="41"/>
      <c r="C41" s="46" t="s">
        <v>140</v>
      </c>
      <c r="D41" s="40"/>
      <c r="E41" s="43">
        <f t="shared" ref="E41:BL41" si="24">SUBTOTAL(9,E37:E40)</f>
        <v>282103</v>
      </c>
      <c r="F41" s="43">
        <f t="shared" si="24"/>
        <v>283034</v>
      </c>
      <c r="G41" s="43">
        <f t="shared" si="24"/>
        <v>282565</v>
      </c>
      <c r="H41" s="43">
        <f t="shared" si="24"/>
        <v>281119</v>
      </c>
      <c r="I41" s="43">
        <f t="shared" si="24"/>
        <v>280187</v>
      </c>
      <c r="J41" s="43">
        <f t="shared" si="24"/>
        <v>280304</v>
      </c>
      <c r="K41" s="43">
        <f t="shared" si="24"/>
        <v>281187</v>
      </c>
      <c r="L41" s="43">
        <f t="shared" si="24"/>
        <v>281094</v>
      </c>
      <c r="M41" s="43">
        <f t="shared" si="24"/>
        <v>284197</v>
      </c>
      <c r="N41" s="43">
        <f t="shared" si="24"/>
        <v>284584</v>
      </c>
      <c r="O41" s="43">
        <f t="shared" si="24"/>
        <v>283091</v>
      </c>
      <c r="P41" s="43">
        <f t="shared" si="24"/>
        <v>282475</v>
      </c>
      <c r="Q41" s="43">
        <f t="shared" si="24"/>
        <v>280534</v>
      </c>
      <c r="R41" s="43">
        <f t="shared" si="24"/>
        <v>282389</v>
      </c>
      <c r="S41" s="43">
        <f t="shared" si="24"/>
        <v>279579</v>
      </c>
      <c r="T41" s="43">
        <f t="shared" si="24"/>
        <v>282005</v>
      </c>
      <c r="U41" s="43">
        <f t="shared" si="24"/>
        <v>282138</v>
      </c>
      <c r="V41" s="43">
        <f t="shared" si="24"/>
        <v>285244</v>
      </c>
      <c r="W41" s="43">
        <f t="shared" si="24"/>
        <v>286601</v>
      </c>
      <c r="X41" s="43">
        <f t="shared" si="24"/>
        <v>286528</v>
      </c>
      <c r="Y41" s="43">
        <f t="shared" si="24"/>
        <v>285030</v>
      </c>
      <c r="Z41" s="43">
        <f t="shared" si="24"/>
        <v>283934</v>
      </c>
      <c r="AA41" s="43">
        <f t="shared" si="24"/>
        <v>285045</v>
      </c>
      <c r="AB41" s="43">
        <f t="shared" si="24"/>
        <v>283708</v>
      </c>
      <c r="AC41" s="43">
        <f t="shared" si="24"/>
        <v>281685</v>
      </c>
      <c r="AD41" s="43">
        <f t="shared" si="24"/>
        <v>280661</v>
      </c>
      <c r="AE41" s="43">
        <f t="shared" si="24"/>
        <v>279437</v>
      </c>
      <c r="AF41" s="43">
        <f t="shared" si="24"/>
        <v>282229</v>
      </c>
      <c r="AG41" s="43">
        <f t="shared" si="24"/>
        <v>282499</v>
      </c>
      <c r="AH41" s="43">
        <f t="shared" si="24"/>
        <v>285964</v>
      </c>
      <c r="AI41" s="43">
        <f t="shared" si="24"/>
        <v>287604</v>
      </c>
      <c r="AJ41" s="43">
        <f t="shared" si="24"/>
        <v>289443</v>
      </c>
      <c r="AK41" s="43">
        <f t="shared" si="24"/>
        <v>290332</v>
      </c>
      <c r="AL41" s="43">
        <f t="shared" si="24"/>
        <v>288614</v>
      </c>
      <c r="AM41" s="43">
        <f t="shared" si="24"/>
        <v>287086</v>
      </c>
      <c r="AN41" s="43">
        <f t="shared" si="24"/>
        <v>286469</v>
      </c>
      <c r="AO41" s="43">
        <f t="shared" si="24"/>
        <v>286631</v>
      </c>
      <c r="AP41" s="43">
        <f t="shared" si="24"/>
        <v>286794</v>
      </c>
      <c r="AQ41" s="43">
        <f t="shared" si="24"/>
        <v>286956</v>
      </c>
      <c r="AR41" s="43">
        <f t="shared" si="24"/>
        <v>287117</v>
      </c>
      <c r="AS41" s="43">
        <f t="shared" si="24"/>
        <v>287280</v>
      </c>
      <c r="AT41" s="43">
        <f t="shared" si="24"/>
        <v>287442</v>
      </c>
      <c r="AU41" s="43">
        <f t="shared" si="24"/>
        <v>287604</v>
      </c>
      <c r="AV41" s="43">
        <f t="shared" si="24"/>
        <v>287767</v>
      </c>
      <c r="AW41" s="43">
        <f t="shared" si="24"/>
        <v>287928</v>
      </c>
      <c r="AX41" s="43">
        <f t="shared" si="24"/>
        <v>288091</v>
      </c>
      <c r="AY41" s="43">
        <f t="shared" si="24"/>
        <v>288254</v>
      </c>
      <c r="AZ41" s="43">
        <f t="shared" si="24"/>
        <v>288416</v>
      </c>
      <c r="BA41" s="43">
        <f t="shared" si="24"/>
        <v>288579</v>
      </c>
      <c r="BB41" s="43">
        <f t="shared" si="24"/>
        <v>288741.7</v>
      </c>
      <c r="BC41" s="43">
        <f t="shared" si="24"/>
        <v>288904.40000000002</v>
      </c>
      <c r="BD41" s="43">
        <f t="shared" si="24"/>
        <v>289067.09999999998</v>
      </c>
      <c r="BE41" s="43">
        <f t="shared" si="24"/>
        <v>289229.8</v>
      </c>
      <c r="BF41" s="43">
        <f t="shared" si="24"/>
        <v>289392.5</v>
      </c>
      <c r="BG41" s="43">
        <f t="shared" si="24"/>
        <v>289555.20000000001</v>
      </c>
      <c r="BH41" s="43">
        <f t="shared" si="24"/>
        <v>289717.90000000002</v>
      </c>
      <c r="BI41" s="43">
        <f t="shared" si="24"/>
        <v>289880.59999999998</v>
      </c>
      <c r="BJ41" s="43">
        <f t="shared" si="24"/>
        <v>290043.3</v>
      </c>
      <c r="BK41" s="43">
        <f t="shared" si="24"/>
        <v>290206</v>
      </c>
      <c r="BL41" s="43">
        <f t="shared" si="24"/>
        <v>290368.7</v>
      </c>
      <c r="BM41" s="56">
        <f t="shared" si="13"/>
        <v>3473686.2</v>
      </c>
      <c r="BN41" s="43">
        <f t="shared" si="23"/>
        <v>288600</v>
      </c>
      <c r="BO41" s="43">
        <f t="shared" si="23"/>
        <v>288700</v>
      </c>
      <c r="BP41" s="43">
        <f t="shared" si="23"/>
        <v>288900</v>
      </c>
      <c r="BQ41" s="43">
        <f t="shared" si="23"/>
        <v>289100</v>
      </c>
      <c r="BR41" s="43">
        <f t="shared" si="23"/>
        <v>289200</v>
      </c>
      <c r="BS41" s="43">
        <f t="shared" si="23"/>
        <v>289400</v>
      </c>
      <c r="BT41" s="43">
        <f t="shared" si="23"/>
        <v>289600</v>
      </c>
      <c r="BU41" s="43">
        <f t="shared" si="23"/>
        <v>289700</v>
      </c>
      <c r="BV41" s="43">
        <f t="shared" si="23"/>
        <v>289900</v>
      </c>
      <c r="BW41" s="43">
        <f t="shared" si="23"/>
        <v>290000</v>
      </c>
      <c r="BX41" s="43">
        <f t="shared" si="23"/>
        <v>290200</v>
      </c>
      <c r="BY41" s="43">
        <f t="shared" si="23"/>
        <v>290400</v>
      </c>
      <c r="BZ41" s="64">
        <f t="shared" si="15"/>
        <v>0.85099743434721986</v>
      </c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x14ac:dyDescent="0.25">
      <c r="A42" s="32" t="s">
        <v>141</v>
      </c>
      <c r="B42" s="33">
        <v>3.1</v>
      </c>
      <c r="C42" s="32" t="s">
        <v>142</v>
      </c>
      <c r="D42" s="32" t="s">
        <v>143</v>
      </c>
      <c r="E42" s="34">
        <v>764</v>
      </c>
      <c r="F42" s="34">
        <v>466</v>
      </c>
      <c r="G42" s="34">
        <v>-414</v>
      </c>
      <c r="H42" s="34">
        <v>-1320</v>
      </c>
      <c r="I42" s="34">
        <v>-1235</v>
      </c>
      <c r="J42" s="34">
        <v>-1436</v>
      </c>
      <c r="K42" s="34">
        <v>-312</v>
      </c>
      <c r="L42" s="34">
        <v>-2117</v>
      </c>
      <c r="M42" s="34">
        <v>-1246</v>
      </c>
      <c r="N42" s="34">
        <v>-1084</v>
      </c>
      <c r="O42" s="34">
        <v>-1717</v>
      </c>
      <c r="P42" s="34">
        <v>-2119</v>
      </c>
      <c r="Q42" s="34">
        <v>-2446</v>
      </c>
      <c r="R42" s="34">
        <v>-2755</v>
      </c>
      <c r="S42" s="34">
        <v>-2199</v>
      </c>
      <c r="T42" s="34">
        <v>-1929</v>
      </c>
      <c r="U42" s="34">
        <v>-885</v>
      </c>
      <c r="V42" s="34">
        <v>-838</v>
      </c>
      <c r="W42" s="34">
        <v>-1520</v>
      </c>
      <c r="X42" s="34">
        <v>-1241</v>
      </c>
      <c r="Y42" s="34">
        <v>-707</v>
      </c>
      <c r="Z42" s="34">
        <v>-1589</v>
      </c>
      <c r="AA42" s="34">
        <v>-2659</v>
      </c>
      <c r="AB42" s="34">
        <v>-3821</v>
      </c>
      <c r="AC42" s="34">
        <v>-2651</v>
      </c>
      <c r="AD42" s="34">
        <v>-2715</v>
      </c>
      <c r="AE42" s="34">
        <v>-2415</v>
      </c>
      <c r="AF42" s="34">
        <v>-1952</v>
      </c>
      <c r="AG42" s="34">
        <v>-1901</v>
      </c>
      <c r="AH42" s="34">
        <v>-1830</v>
      </c>
      <c r="AI42" s="34">
        <v>-2491</v>
      </c>
      <c r="AJ42" s="34">
        <v>-2722</v>
      </c>
      <c r="AK42" s="34">
        <v>-2845</v>
      </c>
      <c r="AL42" s="34">
        <v>-2798</v>
      </c>
      <c r="AM42" s="34">
        <v>-2715</v>
      </c>
      <c r="AN42" s="34">
        <v>-2943</v>
      </c>
      <c r="AO42" s="34">
        <v>-3009</v>
      </c>
      <c r="AP42" s="34">
        <v>-3076</v>
      </c>
      <c r="AQ42" s="34">
        <v>-3142</v>
      </c>
      <c r="AR42" s="34">
        <v>-3208</v>
      </c>
      <c r="AS42" s="34">
        <v>-3274</v>
      </c>
      <c r="AT42" s="34">
        <v>-3340</v>
      </c>
      <c r="AU42" s="34">
        <v>-3406</v>
      </c>
      <c r="AV42" s="34">
        <v>-3472</v>
      </c>
      <c r="AW42" s="34">
        <v>-3538</v>
      </c>
      <c r="AX42" s="34">
        <v>-3604</v>
      </c>
      <c r="AY42" s="34">
        <v>-3670</v>
      </c>
      <c r="AZ42" s="34">
        <v>-3736</v>
      </c>
      <c r="BA42" s="34">
        <v>-3802</v>
      </c>
      <c r="BB42" s="34">
        <v>-3868</v>
      </c>
      <c r="BC42" s="34">
        <v>-3934</v>
      </c>
      <c r="BD42" s="34">
        <v>-4000</v>
      </c>
      <c r="BE42" s="34">
        <v>-4066</v>
      </c>
      <c r="BF42" s="34">
        <v>-4132</v>
      </c>
      <c r="BG42" s="34">
        <v>-4198</v>
      </c>
      <c r="BH42" s="34">
        <v>-4264</v>
      </c>
      <c r="BI42" s="34">
        <v>-4330</v>
      </c>
      <c r="BJ42" s="34">
        <v>-4396</v>
      </c>
      <c r="BK42" s="34">
        <v>-4462</v>
      </c>
      <c r="BL42" s="34">
        <v>-4528</v>
      </c>
      <c r="BM42" s="34">
        <f t="shared" si="13"/>
        <v>-49980</v>
      </c>
      <c r="BN42" s="34">
        <f t="shared" si="23"/>
        <v>-3700</v>
      </c>
      <c r="BO42" s="34">
        <f t="shared" si="23"/>
        <v>-3800</v>
      </c>
      <c r="BP42" s="34">
        <f t="shared" si="23"/>
        <v>-3900</v>
      </c>
      <c r="BQ42" s="34">
        <f t="shared" si="23"/>
        <v>-4000</v>
      </c>
      <c r="BR42" s="34">
        <f t="shared" si="23"/>
        <v>-4000</v>
      </c>
      <c r="BS42" s="34">
        <f t="shared" si="23"/>
        <v>-4100</v>
      </c>
      <c r="BT42" s="34">
        <f t="shared" si="23"/>
        <v>-4200</v>
      </c>
      <c r="BU42" s="34">
        <f t="shared" si="23"/>
        <v>-4300</v>
      </c>
      <c r="BV42" s="34">
        <f t="shared" si="23"/>
        <v>-4400</v>
      </c>
      <c r="BW42" s="34">
        <f t="shared" si="23"/>
        <v>-4500</v>
      </c>
      <c r="BX42" s="34">
        <f t="shared" si="23"/>
        <v>-4500</v>
      </c>
      <c r="BY42" s="34">
        <f t="shared" si="23"/>
        <v>-4600</v>
      </c>
      <c r="BZ42" s="64">
        <f t="shared" si="15"/>
        <v>0.9026869082781025</v>
      </c>
    </row>
    <row r="43" spans="1:255" x14ac:dyDescent="0.25">
      <c r="A43" s="32" t="s">
        <v>144</v>
      </c>
      <c r="B43" s="33">
        <v>3.1</v>
      </c>
      <c r="C43" s="32" t="s">
        <v>142</v>
      </c>
      <c r="D43" s="32" t="s">
        <v>145</v>
      </c>
      <c r="E43" s="34">
        <v>806</v>
      </c>
      <c r="F43" s="34">
        <v>1604</v>
      </c>
      <c r="G43" s="34">
        <v>951</v>
      </c>
      <c r="H43" s="34">
        <v>988</v>
      </c>
      <c r="I43" s="34">
        <v>1851</v>
      </c>
      <c r="J43" s="34">
        <v>2518</v>
      </c>
      <c r="K43" s="34">
        <v>2223</v>
      </c>
      <c r="L43" s="34">
        <v>1646</v>
      </c>
      <c r="M43" s="34">
        <v>911</v>
      </c>
      <c r="N43" s="34">
        <v>2286</v>
      </c>
      <c r="O43" s="34">
        <v>2347</v>
      </c>
      <c r="P43" s="34">
        <v>1832</v>
      </c>
      <c r="Q43" s="34">
        <v>1225</v>
      </c>
      <c r="R43" s="34">
        <v>1271</v>
      </c>
      <c r="S43" s="34">
        <v>1423</v>
      </c>
      <c r="T43" s="34">
        <v>1387</v>
      </c>
      <c r="U43" s="34">
        <v>1502</v>
      </c>
      <c r="V43" s="34">
        <v>1927</v>
      </c>
      <c r="W43" s="34">
        <v>2594</v>
      </c>
      <c r="X43" s="34">
        <v>3330</v>
      </c>
      <c r="Y43" s="34">
        <v>3285</v>
      </c>
      <c r="Z43" s="34">
        <v>2067</v>
      </c>
      <c r="AA43" s="34">
        <v>3393</v>
      </c>
      <c r="AB43" s="34">
        <v>3379</v>
      </c>
      <c r="AC43" s="34">
        <v>3734</v>
      </c>
      <c r="AD43" s="34">
        <v>4037</v>
      </c>
      <c r="AE43" s="34">
        <v>2641</v>
      </c>
      <c r="AF43" s="34">
        <v>2691</v>
      </c>
      <c r="AG43" s="34">
        <v>1322</v>
      </c>
      <c r="AH43" s="34">
        <v>430</v>
      </c>
      <c r="AI43" s="34">
        <v>-152</v>
      </c>
      <c r="AJ43" s="34">
        <v>-1096</v>
      </c>
      <c r="AK43" s="34">
        <v>-1616</v>
      </c>
      <c r="AL43" s="34">
        <v>-2081</v>
      </c>
      <c r="AM43" s="34">
        <v>-2763</v>
      </c>
      <c r="AN43" s="34">
        <v>709</v>
      </c>
      <c r="AO43" s="34">
        <v>663</v>
      </c>
      <c r="AP43" s="34">
        <v>617</v>
      </c>
      <c r="AQ43" s="34">
        <v>571</v>
      </c>
      <c r="AR43" s="34">
        <v>525</v>
      </c>
      <c r="AS43" s="34">
        <v>478</v>
      </c>
      <c r="AT43" s="34">
        <v>432</v>
      </c>
      <c r="AU43" s="34">
        <v>386</v>
      </c>
      <c r="AV43" s="34">
        <v>340</v>
      </c>
      <c r="AW43" s="34">
        <v>294</v>
      </c>
      <c r="AX43" s="34">
        <v>248</v>
      </c>
      <c r="AY43" s="34">
        <v>202</v>
      </c>
      <c r="AZ43" s="34">
        <v>155</v>
      </c>
      <c r="BA43" s="34">
        <v>109</v>
      </c>
      <c r="BB43" s="34">
        <v>62.7</v>
      </c>
      <c r="BC43" s="34">
        <v>16.399999999999999</v>
      </c>
      <c r="BD43" s="34">
        <v>-29.9</v>
      </c>
      <c r="BE43" s="34">
        <v>-76.2</v>
      </c>
      <c r="BF43" s="34">
        <v>-122.5</v>
      </c>
      <c r="BG43" s="34">
        <v>-168.8</v>
      </c>
      <c r="BH43" s="34">
        <v>-215.1</v>
      </c>
      <c r="BI43" s="34">
        <v>-261.39999999999998</v>
      </c>
      <c r="BJ43" s="34">
        <v>-307.7</v>
      </c>
      <c r="BK43" s="34">
        <v>-354</v>
      </c>
      <c r="BL43" s="34">
        <v>-400.3</v>
      </c>
      <c r="BM43" s="34">
        <f t="shared" si="13"/>
        <v>-1747.8</v>
      </c>
      <c r="BN43" s="34">
        <f t="shared" si="23"/>
        <v>-200</v>
      </c>
      <c r="BO43" s="34">
        <f t="shared" si="23"/>
        <v>-200</v>
      </c>
      <c r="BP43" s="34">
        <f t="shared" si="23"/>
        <v>-200</v>
      </c>
      <c r="BQ43" s="34">
        <f t="shared" si="23"/>
        <v>-200</v>
      </c>
      <c r="BR43" s="34">
        <f t="shared" si="23"/>
        <v>-200</v>
      </c>
      <c r="BS43" s="34">
        <f t="shared" si="23"/>
        <v>-200</v>
      </c>
      <c r="BT43" s="34">
        <f t="shared" si="23"/>
        <v>-100</v>
      </c>
      <c r="BU43" s="34">
        <f t="shared" si="23"/>
        <v>-100</v>
      </c>
      <c r="BV43" s="34">
        <f t="shared" si="23"/>
        <v>-100</v>
      </c>
      <c r="BW43" s="34">
        <f t="shared" si="23"/>
        <v>-100</v>
      </c>
      <c r="BX43" s="34">
        <f t="shared" si="23"/>
        <v>-100</v>
      </c>
      <c r="BY43" s="34">
        <f t="shared" si="23"/>
        <v>-100</v>
      </c>
      <c r="BZ43" s="64">
        <f t="shared" si="15"/>
        <v>0.57454756565126197</v>
      </c>
    </row>
    <row r="44" spans="1:255" x14ac:dyDescent="0.25">
      <c r="A44" s="32" t="s">
        <v>146</v>
      </c>
      <c r="B44" s="33">
        <v>3.1</v>
      </c>
      <c r="C44" s="32" t="s">
        <v>142</v>
      </c>
      <c r="D44" s="32" t="s">
        <v>147</v>
      </c>
      <c r="E44" s="34">
        <v>361</v>
      </c>
      <c r="F44" s="34">
        <v>379</v>
      </c>
      <c r="G44" s="34">
        <v>-698</v>
      </c>
      <c r="H44" s="34">
        <v>-1001</v>
      </c>
      <c r="I44" s="34">
        <v>-616</v>
      </c>
      <c r="J44" s="34">
        <v>-460</v>
      </c>
      <c r="K44" s="34">
        <v>540</v>
      </c>
      <c r="L44" s="34">
        <v>-699</v>
      </c>
      <c r="M44" s="34">
        <v>-891</v>
      </c>
      <c r="N44" s="34">
        <v>-388</v>
      </c>
      <c r="O44" s="34">
        <v>-1721</v>
      </c>
      <c r="P44" s="34">
        <v>-798</v>
      </c>
      <c r="Q44" s="34">
        <v>-1280</v>
      </c>
      <c r="R44" s="34">
        <v>-1875</v>
      </c>
      <c r="S44" s="34">
        <v>-382</v>
      </c>
      <c r="T44" s="34">
        <v>-882</v>
      </c>
      <c r="U44" s="34">
        <v>545</v>
      </c>
      <c r="V44" s="34">
        <v>1119</v>
      </c>
      <c r="W44" s="34">
        <v>413</v>
      </c>
      <c r="X44" s="34">
        <v>439</v>
      </c>
      <c r="Y44" s="34">
        <v>515</v>
      </c>
      <c r="Z44" s="34">
        <v>192</v>
      </c>
      <c r="AA44" s="34">
        <v>912</v>
      </c>
      <c r="AB44" s="34">
        <v>1546</v>
      </c>
      <c r="AC44" s="34">
        <v>2361</v>
      </c>
      <c r="AD44" s="34">
        <v>2732</v>
      </c>
      <c r="AE44" s="34">
        <v>2697</v>
      </c>
      <c r="AF44" s="34">
        <v>1237</v>
      </c>
      <c r="AG44" s="34">
        <v>2289</v>
      </c>
      <c r="AH44" s="34">
        <v>1772</v>
      </c>
      <c r="AI44" s="34">
        <v>1357</v>
      </c>
      <c r="AJ44" s="34">
        <v>1965</v>
      </c>
      <c r="AK44" s="34">
        <v>2290</v>
      </c>
      <c r="AL44" s="34">
        <v>1854</v>
      </c>
      <c r="AM44" s="34">
        <v>2241</v>
      </c>
      <c r="AN44" s="34">
        <v>2318</v>
      </c>
      <c r="AO44" s="34">
        <v>2418</v>
      </c>
      <c r="AP44" s="34">
        <v>2518</v>
      </c>
      <c r="AQ44" s="34">
        <v>2618</v>
      </c>
      <c r="AR44" s="34">
        <v>2718</v>
      </c>
      <c r="AS44" s="34">
        <v>2818</v>
      </c>
      <c r="AT44" s="34">
        <v>2918</v>
      </c>
      <c r="AU44" s="34">
        <v>3018</v>
      </c>
      <c r="AV44" s="34">
        <v>3118</v>
      </c>
      <c r="AW44" s="34">
        <v>3218</v>
      </c>
      <c r="AX44" s="34">
        <v>3318</v>
      </c>
      <c r="AY44" s="34">
        <v>3418</v>
      </c>
      <c r="AZ44" s="34">
        <v>3518</v>
      </c>
      <c r="BA44" s="34">
        <v>3618</v>
      </c>
      <c r="BB44" s="34">
        <v>3718</v>
      </c>
      <c r="BC44" s="34">
        <v>3818</v>
      </c>
      <c r="BD44" s="34">
        <v>3918</v>
      </c>
      <c r="BE44" s="34">
        <v>4018</v>
      </c>
      <c r="BF44" s="34">
        <v>4118</v>
      </c>
      <c r="BG44" s="34">
        <v>4218</v>
      </c>
      <c r="BH44" s="34">
        <v>4318</v>
      </c>
      <c r="BI44" s="34">
        <v>4418</v>
      </c>
      <c r="BJ44" s="34">
        <v>4518</v>
      </c>
      <c r="BK44" s="34">
        <v>4618</v>
      </c>
      <c r="BL44" s="34">
        <v>4718</v>
      </c>
      <c r="BM44" s="34">
        <f t="shared" si="13"/>
        <v>50016</v>
      </c>
      <c r="BN44" s="34">
        <f t="shared" si="23"/>
        <v>3400</v>
      </c>
      <c r="BO44" s="34">
        <f t="shared" si="23"/>
        <v>3500</v>
      </c>
      <c r="BP44" s="34">
        <f t="shared" si="23"/>
        <v>3700</v>
      </c>
      <c r="BQ44" s="34">
        <f t="shared" si="23"/>
        <v>3800</v>
      </c>
      <c r="BR44" s="34">
        <f t="shared" si="23"/>
        <v>4000</v>
      </c>
      <c r="BS44" s="34">
        <f t="shared" si="23"/>
        <v>4100</v>
      </c>
      <c r="BT44" s="34">
        <f t="shared" si="23"/>
        <v>4200</v>
      </c>
      <c r="BU44" s="34">
        <f t="shared" si="23"/>
        <v>4400</v>
      </c>
      <c r="BV44" s="34">
        <f t="shared" si="23"/>
        <v>4500</v>
      </c>
      <c r="BW44" s="34">
        <f t="shared" si="23"/>
        <v>4700</v>
      </c>
      <c r="BX44" s="34">
        <f t="shared" si="23"/>
        <v>4800</v>
      </c>
      <c r="BY44" s="34">
        <f t="shared" si="23"/>
        <v>4900</v>
      </c>
      <c r="BZ44" s="64">
        <f t="shared" si="15"/>
        <v>0.94001324278996623</v>
      </c>
    </row>
    <row r="45" spans="1:255" x14ac:dyDescent="0.25">
      <c r="A45" s="32" t="s">
        <v>148</v>
      </c>
      <c r="B45" s="33">
        <v>3.1</v>
      </c>
      <c r="C45" s="32" t="s">
        <v>142</v>
      </c>
      <c r="D45" s="32" t="s">
        <v>149</v>
      </c>
      <c r="E45" s="34">
        <v>408</v>
      </c>
      <c r="F45" s="34">
        <v>-452</v>
      </c>
      <c r="G45" s="34">
        <v>441</v>
      </c>
      <c r="H45" s="34">
        <v>715</v>
      </c>
      <c r="I45" s="34">
        <v>1024</v>
      </c>
      <c r="J45" s="34">
        <v>-719</v>
      </c>
      <c r="K45" s="34">
        <v>-953</v>
      </c>
      <c r="L45" s="34">
        <v>-1391</v>
      </c>
      <c r="M45" s="34">
        <v>-2736</v>
      </c>
      <c r="N45" s="34">
        <v>-2767</v>
      </c>
      <c r="O45" s="34">
        <v>-4309</v>
      </c>
      <c r="P45" s="34">
        <v>-5144</v>
      </c>
      <c r="Q45" s="34">
        <v>-4880</v>
      </c>
      <c r="R45" s="34">
        <v>-4571</v>
      </c>
      <c r="S45" s="34">
        <v>-3011</v>
      </c>
      <c r="T45" s="34">
        <v>-2532</v>
      </c>
      <c r="U45" s="34">
        <v>-2200</v>
      </c>
      <c r="V45" s="34">
        <v>-733</v>
      </c>
      <c r="W45" s="34">
        <v>-1085</v>
      </c>
      <c r="X45" s="34">
        <v>360</v>
      </c>
      <c r="Y45" s="34">
        <v>-887</v>
      </c>
      <c r="Z45" s="34">
        <v>-461</v>
      </c>
      <c r="AA45" s="34">
        <v>208</v>
      </c>
      <c r="AB45" s="34">
        <v>-68</v>
      </c>
      <c r="AC45" s="34">
        <v>513</v>
      </c>
      <c r="AD45" s="34">
        <v>820</v>
      </c>
      <c r="AE45" s="34">
        <v>2297</v>
      </c>
      <c r="AF45" s="34">
        <v>2671</v>
      </c>
      <c r="AG45" s="34">
        <v>3070</v>
      </c>
      <c r="AH45" s="34">
        <v>3633</v>
      </c>
      <c r="AI45" s="34">
        <v>2915</v>
      </c>
      <c r="AJ45" s="34">
        <v>4160</v>
      </c>
      <c r="AK45" s="34">
        <v>4721</v>
      </c>
      <c r="AL45" s="34">
        <v>4546</v>
      </c>
      <c r="AM45" s="34">
        <v>5361</v>
      </c>
      <c r="AN45" s="34">
        <v>3155</v>
      </c>
      <c r="AO45" s="34">
        <v>3332</v>
      </c>
      <c r="AP45" s="34">
        <v>3509</v>
      </c>
      <c r="AQ45" s="34">
        <v>3686</v>
      </c>
      <c r="AR45" s="34">
        <v>3863</v>
      </c>
      <c r="AS45" s="34">
        <v>4040</v>
      </c>
      <c r="AT45" s="34">
        <v>4216</v>
      </c>
      <c r="AU45" s="34">
        <v>4393</v>
      </c>
      <c r="AV45" s="34">
        <v>4570</v>
      </c>
      <c r="AW45" s="34">
        <v>4747</v>
      </c>
      <c r="AX45" s="34">
        <v>4924</v>
      </c>
      <c r="AY45" s="34">
        <v>5101</v>
      </c>
      <c r="AZ45" s="34">
        <v>5278</v>
      </c>
      <c r="BA45" s="34">
        <v>5455</v>
      </c>
      <c r="BB45" s="34">
        <v>5632</v>
      </c>
      <c r="BC45" s="34">
        <v>5809</v>
      </c>
      <c r="BD45" s="34">
        <v>5986</v>
      </c>
      <c r="BE45" s="34">
        <v>6163</v>
      </c>
      <c r="BF45" s="34">
        <v>6340</v>
      </c>
      <c r="BG45" s="34">
        <v>6517</v>
      </c>
      <c r="BH45" s="34">
        <v>6694</v>
      </c>
      <c r="BI45" s="34">
        <v>6871</v>
      </c>
      <c r="BJ45" s="34">
        <v>7048</v>
      </c>
      <c r="BK45" s="34">
        <v>7225</v>
      </c>
      <c r="BL45" s="34">
        <v>7402</v>
      </c>
      <c r="BM45" s="34">
        <f t="shared" si="13"/>
        <v>77142</v>
      </c>
      <c r="BN45" s="34">
        <f t="shared" si="23"/>
        <v>5000</v>
      </c>
      <c r="BO45" s="34">
        <f t="shared" si="23"/>
        <v>5200</v>
      </c>
      <c r="BP45" s="34">
        <f t="shared" si="23"/>
        <v>5500</v>
      </c>
      <c r="BQ45" s="34">
        <f t="shared" si="23"/>
        <v>5800</v>
      </c>
      <c r="BR45" s="34">
        <f t="shared" si="23"/>
        <v>6000</v>
      </c>
      <c r="BS45" s="34">
        <f t="shared" si="23"/>
        <v>6300</v>
      </c>
      <c r="BT45" s="34">
        <f t="shared" si="23"/>
        <v>6600</v>
      </c>
      <c r="BU45" s="34">
        <f t="shared" si="23"/>
        <v>6800</v>
      </c>
      <c r="BV45" s="34">
        <f t="shared" si="23"/>
        <v>7100</v>
      </c>
      <c r="BW45" s="34">
        <f t="shared" si="23"/>
        <v>7400</v>
      </c>
      <c r="BX45" s="34">
        <f t="shared" si="23"/>
        <v>7600</v>
      </c>
      <c r="BY45" s="34">
        <f t="shared" si="23"/>
        <v>7900</v>
      </c>
      <c r="BZ45" s="64">
        <f t="shared" si="15"/>
        <v>0.88544147422256347</v>
      </c>
    </row>
    <row r="46" spans="1:255" x14ac:dyDescent="0.25">
      <c r="A46" s="32" t="s">
        <v>150</v>
      </c>
      <c r="B46" s="33">
        <v>3.1</v>
      </c>
      <c r="C46" s="32" t="s">
        <v>142</v>
      </c>
      <c r="D46" s="32" t="s">
        <v>151</v>
      </c>
      <c r="E46" s="34">
        <v>312</v>
      </c>
      <c r="F46" s="34">
        <v>896</v>
      </c>
      <c r="G46" s="34">
        <v>887</v>
      </c>
      <c r="H46" s="34">
        <v>1460</v>
      </c>
      <c r="I46" s="34">
        <v>2234</v>
      </c>
      <c r="J46" s="34">
        <v>1541</v>
      </c>
      <c r="K46" s="34">
        <v>3412</v>
      </c>
      <c r="L46" s="34">
        <v>3653</v>
      </c>
      <c r="M46" s="34">
        <v>3753</v>
      </c>
      <c r="N46" s="34">
        <v>5086</v>
      </c>
      <c r="O46" s="34">
        <v>4326</v>
      </c>
      <c r="P46" s="34">
        <v>4119</v>
      </c>
      <c r="Q46" s="34">
        <v>4850</v>
      </c>
      <c r="R46" s="34">
        <v>3538</v>
      </c>
      <c r="S46" s="34">
        <v>3264</v>
      </c>
      <c r="T46" s="34">
        <v>4211</v>
      </c>
      <c r="U46" s="34">
        <v>4498</v>
      </c>
      <c r="V46" s="34">
        <v>4862</v>
      </c>
      <c r="W46" s="34">
        <v>5372</v>
      </c>
      <c r="X46" s="34">
        <v>5563</v>
      </c>
      <c r="Y46" s="34">
        <v>4388</v>
      </c>
      <c r="Z46" s="34">
        <v>6268</v>
      </c>
      <c r="AA46" s="34">
        <v>6243</v>
      </c>
      <c r="AB46" s="34">
        <v>6507</v>
      </c>
      <c r="AC46" s="34">
        <v>8356</v>
      </c>
      <c r="AD46" s="34">
        <v>8688</v>
      </c>
      <c r="AE46" s="34">
        <v>8998</v>
      </c>
      <c r="AF46" s="34">
        <v>9507</v>
      </c>
      <c r="AG46" s="34">
        <v>8965</v>
      </c>
      <c r="AH46" s="34">
        <v>8368</v>
      </c>
      <c r="AI46" s="34">
        <v>9346</v>
      </c>
      <c r="AJ46" s="34">
        <v>10028</v>
      </c>
      <c r="AK46" s="34">
        <v>9977</v>
      </c>
      <c r="AL46" s="34">
        <v>8841</v>
      </c>
      <c r="AM46" s="34">
        <v>8637</v>
      </c>
      <c r="AN46" s="34">
        <v>10308</v>
      </c>
      <c r="AO46" s="34">
        <v>10577</v>
      </c>
      <c r="AP46" s="34">
        <v>10847</v>
      </c>
      <c r="AQ46" s="34">
        <v>11117</v>
      </c>
      <c r="AR46" s="34">
        <v>11386</v>
      </c>
      <c r="AS46" s="34">
        <v>11656</v>
      </c>
      <c r="AT46" s="34">
        <v>11925</v>
      </c>
      <c r="AU46" s="34">
        <v>12195</v>
      </c>
      <c r="AV46" s="34">
        <v>12464</v>
      </c>
      <c r="AW46" s="34">
        <v>12734</v>
      </c>
      <c r="AX46" s="34">
        <v>13004</v>
      </c>
      <c r="AY46" s="34">
        <v>13273</v>
      </c>
      <c r="AZ46" s="34">
        <v>13543</v>
      </c>
      <c r="BA46" s="34">
        <v>13812.5</v>
      </c>
      <c r="BB46" s="34">
        <v>14082.1</v>
      </c>
      <c r="BC46" s="34">
        <v>14351.7</v>
      </c>
      <c r="BD46" s="34">
        <v>14621.3</v>
      </c>
      <c r="BE46" s="34">
        <v>14890.9</v>
      </c>
      <c r="BF46" s="34">
        <v>15160.5</v>
      </c>
      <c r="BG46" s="34">
        <v>15430.1</v>
      </c>
      <c r="BH46" s="34">
        <v>15699.7</v>
      </c>
      <c r="BI46" s="34">
        <v>15969.3</v>
      </c>
      <c r="BJ46" s="34">
        <v>16238.9</v>
      </c>
      <c r="BK46" s="34">
        <v>16508.5</v>
      </c>
      <c r="BL46" s="34">
        <v>16778.099999999999</v>
      </c>
      <c r="BM46" s="34">
        <f t="shared" si="13"/>
        <v>183543.6</v>
      </c>
      <c r="BN46" s="34">
        <f t="shared" si="23"/>
        <v>13400</v>
      </c>
      <c r="BO46" s="34">
        <f t="shared" si="23"/>
        <v>13800</v>
      </c>
      <c r="BP46" s="34">
        <f t="shared" si="23"/>
        <v>14100</v>
      </c>
      <c r="BQ46" s="34">
        <f t="shared" si="23"/>
        <v>14400</v>
      </c>
      <c r="BR46" s="34">
        <f t="shared" si="23"/>
        <v>14800</v>
      </c>
      <c r="BS46" s="34">
        <f t="shared" si="23"/>
        <v>15100</v>
      </c>
      <c r="BT46" s="34">
        <f t="shared" si="23"/>
        <v>15500</v>
      </c>
      <c r="BU46" s="34">
        <f t="shared" si="23"/>
        <v>15800</v>
      </c>
      <c r="BV46" s="34">
        <f t="shared" si="23"/>
        <v>16200</v>
      </c>
      <c r="BW46" s="34">
        <f t="shared" si="23"/>
        <v>16500</v>
      </c>
      <c r="BX46" s="34">
        <f t="shared" si="23"/>
        <v>16800</v>
      </c>
      <c r="BY46" s="34">
        <f t="shared" si="23"/>
        <v>17200</v>
      </c>
      <c r="BZ46" s="64">
        <f t="shared" si="15"/>
        <v>0.99032131452662397</v>
      </c>
    </row>
    <row r="47" spans="1:255" x14ac:dyDescent="0.25">
      <c r="A47" s="32" t="s">
        <v>152</v>
      </c>
      <c r="B47" s="33">
        <v>3.1</v>
      </c>
      <c r="C47" s="32" t="s">
        <v>142</v>
      </c>
      <c r="D47" s="32" t="s">
        <v>153</v>
      </c>
      <c r="E47" s="34">
        <v>351</v>
      </c>
      <c r="F47" s="34">
        <v>1164</v>
      </c>
      <c r="G47" s="34">
        <v>1723</v>
      </c>
      <c r="H47" s="34">
        <v>373</v>
      </c>
      <c r="I47" s="34">
        <v>-885</v>
      </c>
      <c r="J47" s="34">
        <v>-1031</v>
      </c>
      <c r="K47" s="34">
        <v>330</v>
      </c>
      <c r="L47" s="34">
        <v>178</v>
      </c>
      <c r="M47" s="34">
        <v>907</v>
      </c>
      <c r="N47" s="34">
        <v>1651</v>
      </c>
      <c r="O47" s="34">
        <v>-223</v>
      </c>
      <c r="P47" s="34">
        <v>-1294</v>
      </c>
      <c r="Q47" s="34">
        <v>-1264</v>
      </c>
      <c r="R47" s="34">
        <v>-1167</v>
      </c>
      <c r="S47" s="34">
        <v>-917</v>
      </c>
      <c r="T47" s="34">
        <v>-1006</v>
      </c>
      <c r="U47" s="34">
        <v>-1135</v>
      </c>
      <c r="V47" s="34">
        <v>-2061</v>
      </c>
      <c r="W47" s="34">
        <v>-2255</v>
      </c>
      <c r="X47" s="34">
        <v>-3003</v>
      </c>
      <c r="Y47" s="34">
        <v>-2852</v>
      </c>
      <c r="Z47" s="34">
        <v>-2812</v>
      </c>
      <c r="AA47" s="34">
        <v>-3462</v>
      </c>
      <c r="AB47" s="34">
        <v>-3398</v>
      </c>
      <c r="AC47" s="34">
        <v>-4187</v>
      </c>
      <c r="AD47" s="34">
        <v>-4729</v>
      </c>
      <c r="AE47" s="34">
        <v>-4752</v>
      </c>
      <c r="AF47" s="34">
        <v>-4663</v>
      </c>
      <c r="AG47" s="34">
        <v>-5312</v>
      </c>
      <c r="AH47" s="34">
        <v>-7107</v>
      </c>
      <c r="AI47" s="34">
        <v>-7196</v>
      </c>
      <c r="AJ47" s="34">
        <v>-5472</v>
      </c>
      <c r="AK47" s="34">
        <v>-4271</v>
      </c>
      <c r="AL47" s="34">
        <v>-3508</v>
      </c>
      <c r="AM47" s="34">
        <v>-3282</v>
      </c>
      <c r="AN47" s="34">
        <v>-5941</v>
      </c>
      <c r="AO47" s="34">
        <v>-6150</v>
      </c>
      <c r="AP47" s="34">
        <v>-6359</v>
      </c>
      <c r="AQ47" s="34">
        <v>-6567</v>
      </c>
      <c r="AR47" s="34">
        <v>-6776</v>
      </c>
      <c r="AS47" s="34">
        <v>-6984</v>
      </c>
      <c r="AT47" s="34">
        <v>-7193</v>
      </c>
      <c r="AU47" s="34">
        <v>-7401</v>
      </c>
      <c r="AV47" s="34">
        <v>-7610</v>
      </c>
      <c r="AW47" s="34">
        <v>-7818</v>
      </c>
      <c r="AX47" s="34">
        <v>-8027</v>
      </c>
      <c r="AY47" s="34">
        <v>-8236</v>
      </c>
      <c r="AZ47" s="34">
        <v>-8444</v>
      </c>
      <c r="BA47" s="34">
        <v>-8653</v>
      </c>
      <c r="BB47" s="34">
        <v>-8861.7000000000007</v>
      </c>
      <c r="BC47" s="34">
        <v>-9070.4</v>
      </c>
      <c r="BD47" s="34">
        <v>-9279.1</v>
      </c>
      <c r="BE47" s="34">
        <v>-9487.7999999999993</v>
      </c>
      <c r="BF47" s="34">
        <v>-9696.5</v>
      </c>
      <c r="BG47" s="34">
        <v>-9905.2000000000007</v>
      </c>
      <c r="BH47" s="34">
        <v>-10113.9</v>
      </c>
      <c r="BI47" s="34">
        <v>-10322.6</v>
      </c>
      <c r="BJ47" s="34">
        <v>-10531.3</v>
      </c>
      <c r="BK47" s="34">
        <v>-10740</v>
      </c>
      <c r="BL47" s="34">
        <v>-10948.7</v>
      </c>
      <c r="BM47" s="34">
        <f t="shared" si="13"/>
        <v>-117610.2</v>
      </c>
      <c r="BN47" s="34">
        <f t="shared" si="23"/>
        <v>-8300</v>
      </c>
      <c r="BO47" s="34">
        <f t="shared" si="23"/>
        <v>-8500</v>
      </c>
      <c r="BP47" s="34">
        <f t="shared" si="23"/>
        <v>-8800</v>
      </c>
      <c r="BQ47" s="34">
        <f t="shared" si="23"/>
        <v>-9100</v>
      </c>
      <c r="BR47" s="34">
        <f t="shared" si="23"/>
        <v>-9400</v>
      </c>
      <c r="BS47" s="34">
        <f t="shared" si="23"/>
        <v>-9700</v>
      </c>
      <c r="BT47" s="34">
        <f t="shared" si="23"/>
        <v>-9900</v>
      </c>
      <c r="BU47" s="34">
        <f t="shared" si="23"/>
        <v>-10200</v>
      </c>
      <c r="BV47" s="34">
        <f t="shared" si="23"/>
        <v>-10500</v>
      </c>
      <c r="BW47" s="34">
        <f t="shared" si="23"/>
        <v>-10800</v>
      </c>
      <c r="BX47" s="34">
        <f t="shared" si="23"/>
        <v>-11100</v>
      </c>
      <c r="BY47" s="34">
        <f t="shared" si="23"/>
        <v>-11300</v>
      </c>
      <c r="BZ47" s="64">
        <f t="shared" si="15"/>
        <v>0.97591007227711402</v>
      </c>
    </row>
    <row r="48" spans="1:255" x14ac:dyDescent="0.25">
      <c r="A48" s="32" t="s">
        <v>154</v>
      </c>
      <c r="B48" s="33">
        <v>3.1</v>
      </c>
      <c r="C48" s="32" t="s">
        <v>142</v>
      </c>
      <c r="D48" s="32" t="s">
        <v>155</v>
      </c>
      <c r="E48" s="34">
        <v>31</v>
      </c>
      <c r="F48" s="34">
        <v>-81</v>
      </c>
      <c r="G48" s="34">
        <v>1112</v>
      </c>
      <c r="H48" s="34">
        <v>1946</v>
      </c>
      <c r="I48" s="34">
        <v>1822</v>
      </c>
      <c r="J48" s="34">
        <v>2080</v>
      </c>
      <c r="K48" s="34">
        <v>3663</v>
      </c>
      <c r="L48" s="34">
        <v>3352</v>
      </c>
      <c r="M48" s="34">
        <v>2973</v>
      </c>
      <c r="N48" s="34">
        <v>4647</v>
      </c>
      <c r="O48" s="34">
        <v>6142</v>
      </c>
      <c r="P48" s="34">
        <v>4670</v>
      </c>
      <c r="Q48" s="34">
        <v>3999</v>
      </c>
      <c r="R48" s="34">
        <v>5214</v>
      </c>
      <c r="S48" s="34">
        <v>4902</v>
      </c>
      <c r="T48" s="34">
        <v>6114</v>
      </c>
      <c r="U48" s="34">
        <v>5576</v>
      </c>
      <c r="V48" s="34">
        <v>4846</v>
      </c>
      <c r="W48" s="34">
        <v>5228</v>
      </c>
      <c r="X48" s="34">
        <v>5165</v>
      </c>
      <c r="Y48" s="34">
        <v>5401</v>
      </c>
      <c r="Z48" s="34">
        <v>5910</v>
      </c>
      <c r="AA48" s="34">
        <v>4842</v>
      </c>
      <c r="AB48" s="34">
        <v>5873</v>
      </c>
      <c r="AC48" s="34">
        <v>5791</v>
      </c>
      <c r="AD48" s="34">
        <v>6324</v>
      </c>
      <c r="AE48" s="34">
        <v>6277</v>
      </c>
      <c r="AF48" s="34">
        <v>7373</v>
      </c>
      <c r="AG48" s="34">
        <v>7604</v>
      </c>
      <c r="AH48" s="34">
        <v>7023</v>
      </c>
      <c r="AI48" s="34">
        <v>8382</v>
      </c>
      <c r="AJ48" s="34">
        <v>7024</v>
      </c>
      <c r="AK48" s="34">
        <v>5543</v>
      </c>
      <c r="AL48" s="34">
        <v>5534</v>
      </c>
      <c r="AM48" s="34">
        <v>6468</v>
      </c>
      <c r="AN48" s="34">
        <v>7944</v>
      </c>
      <c r="AO48" s="34">
        <v>8117</v>
      </c>
      <c r="AP48" s="34">
        <v>8291</v>
      </c>
      <c r="AQ48" s="34">
        <v>8464</v>
      </c>
      <c r="AR48" s="34">
        <v>8638</v>
      </c>
      <c r="AS48" s="34">
        <v>8811</v>
      </c>
      <c r="AT48" s="34">
        <v>8985</v>
      </c>
      <c r="AU48" s="34">
        <v>9158</v>
      </c>
      <c r="AV48" s="34">
        <v>9331</v>
      </c>
      <c r="AW48" s="34">
        <v>9505</v>
      </c>
      <c r="AX48" s="34">
        <v>9678</v>
      </c>
      <c r="AY48" s="34">
        <v>9852</v>
      </c>
      <c r="AZ48" s="34">
        <v>10025</v>
      </c>
      <c r="BA48" s="34">
        <v>10198.5</v>
      </c>
      <c r="BB48" s="34">
        <v>10371.9</v>
      </c>
      <c r="BC48" s="34">
        <v>10545.3</v>
      </c>
      <c r="BD48" s="34">
        <v>10718.7</v>
      </c>
      <c r="BE48" s="34">
        <v>10892.1</v>
      </c>
      <c r="BF48" s="34">
        <v>11065.5</v>
      </c>
      <c r="BG48" s="34">
        <v>11238.9</v>
      </c>
      <c r="BH48" s="34">
        <v>11412.3</v>
      </c>
      <c r="BI48" s="34">
        <v>11585.7</v>
      </c>
      <c r="BJ48" s="34">
        <v>11759.1</v>
      </c>
      <c r="BK48" s="34">
        <v>11932.5</v>
      </c>
      <c r="BL48" s="34">
        <v>12105.9</v>
      </c>
      <c r="BM48" s="34">
        <f t="shared" si="13"/>
        <v>133826.4</v>
      </c>
      <c r="BN48" s="34">
        <f t="shared" si="23"/>
        <v>10000</v>
      </c>
      <c r="BO48" s="34">
        <f t="shared" si="23"/>
        <v>10200</v>
      </c>
      <c r="BP48" s="34">
        <f t="shared" si="23"/>
        <v>10400</v>
      </c>
      <c r="BQ48" s="34">
        <f t="shared" si="23"/>
        <v>10600</v>
      </c>
      <c r="BR48" s="34">
        <f t="shared" si="23"/>
        <v>10800</v>
      </c>
      <c r="BS48" s="34">
        <f t="shared" si="23"/>
        <v>11000</v>
      </c>
      <c r="BT48" s="34">
        <f t="shared" si="23"/>
        <v>11300</v>
      </c>
      <c r="BU48" s="34">
        <f t="shared" si="23"/>
        <v>11500</v>
      </c>
      <c r="BV48" s="34">
        <f t="shared" si="23"/>
        <v>11700</v>
      </c>
      <c r="BW48" s="34">
        <f t="shared" si="23"/>
        <v>11900</v>
      </c>
      <c r="BX48" s="34">
        <f t="shared" si="23"/>
        <v>12100</v>
      </c>
      <c r="BY48" s="34">
        <f t="shared" si="23"/>
        <v>12300</v>
      </c>
      <c r="BZ48" s="64">
        <f t="shared" si="15"/>
        <v>0.96614364969659461</v>
      </c>
    </row>
    <row r="49" spans="1:255" x14ac:dyDescent="0.25">
      <c r="A49" s="32" t="s">
        <v>156</v>
      </c>
      <c r="B49" s="33">
        <v>3.1</v>
      </c>
      <c r="C49" s="32" t="s">
        <v>142</v>
      </c>
      <c r="D49" s="32" t="s">
        <v>157</v>
      </c>
      <c r="E49" s="34">
        <v>31</v>
      </c>
      <c r="F49" s="34">
        <v>1030</v>
      </c>
      <c r="G49" s="34">
        <v>-53</v>
      </c>
      <c r="H49" s="34">
        <v>101</v>
      </c>
      <c r="I49" s="34">
        <v>-1651</v>
      </c>
      <c r="J49" s="34">
        <v>-1989</v>
      </c>
      <c r="K49" s="34">
        <v>-1745</v>
      </c>
      <c r="L49" s="34">
        <v>-2235</v>
      </c>
      <c r="M49" s="34">
        <v>-2177</v>
      </c>
      <c r="N49" s="34">
        <v>-2515</v>
      </c>
      <c r="O49" s="34">
        <v>-3989</v>
      </c>
      <c r="P49" s="34">
        <v>-3875</v>
      </c>
      <c r="Q49" s="34">
        <v>-3565</v>
      </c>
      <c r="R49" s="34">
        <v>-3482</v>
      </c>
      <c r="S49" s="34">
        <v>-3383</v>
      </c>
      <c r="T49" s="34">
        <v>-3063</v>
      </c>
      <c r="U49" s="34">
        <v>-2914</v>
      </c>
      <c r="V49" s="34">
        <v>-3424</v>
      </c>
      <c r="W49" s="34">
        <v>-4070</v>
      </c>
      <c r="X49" s="34">
        <v>-4976</v>
      </c>
      <c r="Y49" s="34">
        <v>-3885</v>
      </c>
      <c r="Z49" s="34">
        <v>-3679</v>
      </c>
      <c r="AA49" s="34">
        <v>-4859</v>
      </c>
      <c r="AB49" s="34">
        <v>-4712</v>
      </c>
      <c r="AC49" s="34">
        <v>-6301</v>
      </c>
      <c r="AD49" s="34">
        <v>-7109</v>
      </c>
      <c r="AE49" s="34">
        <v>-6498</v>
      </c>
      <c r="AF49" s="34">
        <v>-7668</v>
      </c>
      <c r="AG49" s="34">
        <v>-7086</v>
      </c>
      <c r="AH49" s="34">
        <v>-6132</v>
      </c>
      <c r="AI49" s="34">
        <v>-5689</v>
      </c>
      <c r="AJ49" s="34">
        <v>-6580</v>
      </c>
      <c r="AK49" s="34">
        <v>-6724</v>
      </c>
      <c r="AL49" s="34">
        <v>-6666</v>
      </c>
      <c r="AM49" s="34">
        <v>-7091</v>
      </c>
      <c r="AN49" s="34">
        <v>-7811</v>
      </c>
      <c r="AO49" s="34">
        <v>-8025</v>
      </c>
      <c r="AP49" s="34">
        <v>-8239</v>
      </c>
      <c r="AQ49" s="34">
        <v>-8453</v>
      </c>
      <c r="AR49" s="34">
        <v>-8667</v>
      </c>
      <c r="AS49" s="34">
        <v>-8881</v>
      </c>
      <c r="AT49" s="34">
        <v>-9095</v>
      </c>
      <c r="AU49" s="34">
        <v>-9309</v>
      </c>
      <c r="AV49" s="34">
        <v>-9523</v>
      </c>
      <c r="AW49" s="34">
        <v>-9737</v>
      </c>
      <c r="AX49" s="34">
        <v>-9951</v>
      </c>
      <c r="AY49" s="34">
        <v>-10164</v>
      </c>
      <c r="AZ49" s="34">
        <v>-10378</v>
      </c>
      <c r="BA49" s="34">
        <v>-10591.5</v>
      </c>
      <c r="BB49" s="34">
        <v>-10805.1</v>
      </c>
      <c r="BC49" s="34">
        <v>-11018.7</v>
      </c>
      <c r="BD49" s="34">
        <v>-11232.3</v>
      </c>
      <c r="BE49" s="34">
        <v>-11445.9</v>
      </c>
      <c r="BF49" s="34">
        <v>-11659.5</v>
      </c>
      <c r="BG49" s="34">
        <v>-11873.1</v>
      </c>
      <c r="BH49" s="34">
        <v>-12086.7</v>
      </c>
      <c r="BI49" s="34">
        <v>-12300.3</v>
      </c>
      <c r="BJ49" s="34">
        <v>-12513.9</v>
      </c>
      <c r="BK49" s="34">
        <v>-12727.5</v>
      </c>
      <c r="BL49" s="34">
        <v>-12941.1</v>
      </c>
      <c r="BM49" s="34">
        <f t="shared" si="13"/>
        <v>-141195.6</v>
      </c>
      <c r="BN49" s="34">
        <f t="shared" si="23"/>
        <v>-10300</v>
      </c>
      <c r="BO49" s="34">
        <f t="shared" si="23"/>
        <v>-10500</v>
      </c>
      <c r="BP49" s="34">
        <f t="shared" si="23"/>
        <v>-10800</v>
      </c>
      <c r="BQ49" s="34">
        <f t="shared" si="23"/>
        <v>-11100</v>
      </c>
      <c r="BR49" s="34">
        <f t="shared" si="23"/>
        <v>-11400</v>
      </c>
      <c r="BS49" s="34">
        <f t="shared" si="23"/>
        <v>-11600</v>
      </c>
      <c r="BT49" s="34">
        <f t="shared" si="23"/>
        <v>-11900</v>
      </c>
      <c r="BU49" s="34">
        <f t="shared" si="23"/>
        <v>-12200</v>
      </c>
      <c r="BV49" s="34">
        <f t="shared" si="23"/>
        <v>-12500</v>
      </c>
      <c r="BW49" s="34">
        <f t="shared" si="23"/>
        <v>-12700</v>
      </c>
      <c r="BX49" s="34">
        <f t="shared" si="23"/>
        <v>-13000</v>
      </c>
      <c r="BY49" s="34">
        <f t="shared" si="23"/>
        <v>-13300</v>
      </c>
      <c r="BZ49" s="64">
        <f t="shared" si="15"/>
        <v>0.98709918863138546</v>
      </c>
    </row>
    <row r="50" spans="1:255" x14ac:dyDescent="0.25">
      <c r="A50" s="37" t="s">
        <v>158</v>
      </c>
      <c r="B50" s="38">
        <v>3.1</v>
      </c>
      <c r="C50" s="37" t="s">
        <v>142</v>
      </c>
      <c r="D50" s="37" t="s">
        <v>159</v>
      </c>
      <c r="E50" s="39">
        <v>8</v>
      </c>
      <c r="F50" s="39">
        <v>739</v>
      </c>
      <c r="G50" s="39">
        <v>1816</v>
      </c>
      <c r="H50" s="39">
        <v>1547</v>
      </c>
      <c r="I50" s="39">
        <v>1399</v>
      </c>
      <c r="J50" s="39">
        <v>1275</v>
      </c>
      <c r="K50" s="39">
        <v>808</v>
      </c>
      <c r="L50" s="39">
        <v>321</v>
      </c>
      <c r="M50" s="39">
        <v>-659</v>
      </c>
      <c r="N50" s="39">
        <v>-2192</v>
      </c>
      <c r="O50" s="39">
        <v>-1930</v>
      </c>
      <c r="P50" s="39">
        <v>-1403</v>
      </c>
      <c r="Q50" s="39">
        <v>-1978</v>
      </c>
      <c r="R50" s="39">
        <v>-3101</v>
      </c>
      <c r="S50" s="39">
        <v>-1901</v>
      </c>
      <c r="T50" s="39">
        <v>-3609</v>
      </c>
      <c r="U50" s="39">
        <v>-4539</v>
      </c>
      <c r="V50" s="39">
        <v>-3337</v>
      </c>
      <c r="W50" s="39">
        <v>-4881</v>
      </c>
      <c r="X50" s="39">
        <v>-5134</v>
      </c>
      <c r="Y50" s="39">
        <v>-4475</v>
      </c>
      <c r="Z50" s="39">
        <v>-6033</v>
      </c>
      <c r="AA50" s="39">
        <v>-6727</v>
      </c>
      <c r="AB50" s="39">
        <v>-5875</v>
      </c>
      <c r="AC50" s="39">
        <v>-5059</v>
      </c>
      <c r="AD50" s="39">
        <v>-5490</v>
      </c>
      <c r="AE50" s="39">
        <v>-5681</v>
      </c>
      <c r="AF50" s="39">
        <v>-6105</v>
      </c>
      <c r="AG50" s="39">
        <v>-4651</v>
      </c>
      <c r="AH50" s="39">
        <v>-4660</v>
      </c>
      <c r="AI50" s="39">
        <v>-5130</v>
      </c>
      <c r="AJ50" s="39">
        <v>-6314</v>
      </c>
      <c r="AK50" s="39">
        <v>-5281</v>
      </c>
      <c r="AL50" s="39">
        <v>-5407</v>
      </c>
      <c r="AM50" s="39">
        <v>-5578</v>
      </c>
      <c r="AN50" s="39">
        <v>-7442</v>
      </c>
      <c r="AO50" s="39">
        <v>-7682</v>
      </c>
      <c r="AP50" s="39">
        <v>-7922</v>
      </c>
      <c r="AQ50" s="39">
        <v>-8162</v>
      </c>
      <c r="AR50" s="39">
        <v>-8403</v>
      </c>
      <c r="AS50" s="39">
        <v>-8643</v>
      </c>
      <c r="AT50" s="39">
        <v>-8883</v>
      </c>
      <c r="AU50" s="39">
        <v>-9123</v>
      </c>
      <c r="AV50" s="39">
        <v>-9363</v>
      </c>
      <c r="AW50" s="39">
        <v>-9603</v>
      </c>
      <c r="AX50" s="39">
        <v>-9843</v>
      </c>
      <c r="AY50" s="39">
        <v>-10083</v>
      </c>
      <c r="AZ50" s="39">
        <v>-10323</v>
      </c>
      <c r="BA50" s="39">
        <v>-10563</v>
      </c>
      <c r="BB50" s="39">
        <v>-10803</v>
      </c>
      <c r="BC50" s="39">
        <v>-11043</v>
      </c>
      <c r="BD50" s="39">
        <v>-11283</v>
      </c>
      <c r="BE50" s="39">
        <v>-11523</v>
      </c>
      <c r="BF50" s="39">
        <v>-11763</v>
      </c>
      <c r="BG50" s="39">
        <v>-12003</v>
      </c>
      <c r="BH50" s="39">
        <v>-12243</v>
      </c>
      <c r="BI50" s="39">
        <v>-12483</v>
      </c>
      <c r="BJ50" s="39">
        <v>-12723</v>
      </c>
      <c r="BK50" s="39">
        <v>-12963</v>
      </c>
      <c r="BL50" s="39">
        <v>-13203</v>
      </c>
      <c r="BM50" s="39">
        <f t="shared" si="13"/>
        <v>-142596</v>
      </c>
      <c r="BN50" s="39">
        <f t="shared" si="23"/>
        <v>-10100</v>
      </c>
      <c r="BO50" s="39">
        <f t="shared" si="23"/>
        <v>-10500</v>
      </c>
      <c r="BP50" s="39">
        <f t="shared" si="23"/>
        <v>-10800</v>
      </c>
      <c r="BQ50" s="39">
        <f t="shared" si="23"/>
        <v>-11100</v>
      </c>
      <c r="BR50" s="39">
        <f t="shared" si="23"/>
        <v>-11400</v>
      </c>
      <c r="BS50" s="39">
        <f t="shared" si="23"/>
        <v>-11700</v>
      </c>
      <c r="BT50" s="39">
        <f t="shared" si="23"/>
        <v>-12000</v>
      </c>
      <c r="BU50" s="39">
        <f t="shared" si="23"/>
        <v>-12400</v>
      </c>
      <c r="BV50" s="39">
        <f t="shared" si="23"/>
        <v>-12700</v>
      </c>
      <c r="BW50" s="39">
        <f t="shared" si="23"/>
        <v>-13000</v>
      </c>
      <c r="BX50" s="39">
        <f t="shared" si="23"/>
        <v>-13300</v>
      </c>
      <c r="BY50" s="39">
        <f t="shared" si="23"/>
        <v>-13600</v>
      </c>
      <c r="BZ50" s="64">
        <f t="shared" si="15"/>
        <v>0.97841243779126152</v>
      </c>
    </row>
    <row r="51" spans="1:255" s="31" customFormat="1" x14ac:dyDescent="0.25">
      <c r="A51" s="40"/>
      <c r="B51" s="41"/>
      <c r="C51" s="40" t="s">
        <v>160</v>
      </c>
      <c r="D51" s="40"/>
      <c r="E51" s="43">
        <f t="shared" ref="E51:BL51" si="25">SUBTOTAL(9,E42:E50)</f>
        <v>3072</v>
      </c>
      <c r="F51" s="43">
        <f t="shared" si="25"/>
        <v>5745</v>
      </c>
      <c r="G51" s="43">
        <f t="shared" si="25"/>
        <v>5765</v>
      </c>
      <c r="H51" s="43">
        <f t="shared" si="25"/>
        <v>4809</v>
      </c>
      <c r="I51" s="43">
        <f t="shared" si="25"/>
        <v>3943</v>
      </c>
      <c r="J51" s="43">
        <f t="shared" si="25"/>
        <v>1779</v>
      </c>
      <c r="K51" s="43">
        <f t="shared" si="25"/>
        <v>7966</v>
      </c>
      <c r="L51" s="43">
        <f t="shared" si="25"/>
        <v>2708</v>
      </c>
      <c r="M51" s="43">
        <f t="shared" si="25"/>
        <v>835</v>
      </c>
      <c r="N51" s="43">
        <f t="shared" si="25"/>
        <v>4724</v>
      </c>
      <c r="O51" s="43">
        <f t="shared" si="25"/>
        <v>-1074</v>
      </c>
      <c r="P51" s="43">
        <f t="shared" si="25"/>
        <v>-4012</v>
      </c>
      <c r="Q51" s="43">
        <f t="shared" si="25"/>
        <v>-5339</v>
      </c>
      <c r="R51" s="43">
        <f t="shared" si="25"/>
        <v>-6928</v>
      </c>
      <c r="S51" s="43">
        <f t="shared" si="25"/>
        <v>-2204</v>
      </c>
      <c r="T51" s="43">
        <f t="shared" si="25"/>
        <v>-1309</v>
      </c>
      <c r="U51" s="43">
        <f t="shared" si="25"/>
        <v>448</v>
      </c>
      <c r="V51" s="43">
        <f t="shared" si="25"/>
        <v>2361</v>
      </c>
      <c r="W51" s="43">
        <f t="shared" si="25"/>
        <v>-204</v>
      </c>
      <c r="X51" s="43">
        <f t="shared" si="25"/>
        <v>503</v>
      </c>
      <c r="Y51" s="43">
        <f t="shared" si="25"/>
        <v>783</v>
      </c>
      <c r="Z51" s="43">
        <f t="shared" si="25"/>
        <v>-137</v>
      </c>
      <c r="AA51" s="43">
        <f t="shared" si="25"/>
        <v>-2109</v>
      </c>
      <c r="AB51" s="43">
        <f t="shared" si="25"/>
        <v>-569</v>
      </c>
      <c r="AC51" s="43">
        <f t="shared" si="25"/>
        <v>2557</v>
      </c>
      <c r="AD51" s="43">
        <f t="shared" si="25"/>
        <v>2558</v>
      </c>
      <c r="AE51" s="43">
        <f t="shared" si="25"/>
        <v>3564</v>
      </c>
      <c r="AF51" s="43">
        <f t="shared" si="25"/>
        <v>3091</v>
      </c>
      <c r="AG51" s="43">
        <f t="shared" si="25"/>
        <v>4300</v>
      </c>
      <c r="AH51" s="43">
        <f t="shared" si="25"/>
        <v>1497</v>
      </c>
      <c r="AI51" s="43">
        <f t="shared" si="25"/>
        <v>1342</v>
      </c>
      <c r="AJ51" s="43">
        <f t="shared" si="25"/>
        <v>993</v>
      </c>
      <c r="AK51" s="43">
        <f t="shared" si="25"/>
        <v>1794</v>
      </c>
      <c r="AL51" s="43">
        <f t="shared" si="25"/>
        <v>315</v>
      </c>
      <c r="AM51" s="43">
        <f t="shared" si="25"/>
        <v>1278</v>
      </c>
      <c r="AN51" s="43">
        <f t="shared" si="25"/>
        <v>297</v>
      </c>
      <c r="AO51" s="43">
        <f t="shared" si="25"/>
        <v>241</v>
      </c>
      <c r="AP51" s="43">
        <f t="shared" si="25"/>
        <v>186</v>
      </c>
      <c r="AQ51" s="43">
        <f t="shared" si="25"/>
        <v>132</v>
      </c>
      <c r="AR51" s="43">
        <f t="shared" si="25"/>
        <v>76</v>
      </c>
      <c r="AS51" s="43">
        <f t="shared" si="25"/>
        <v>21</v>
      </c>
      <c r="AT51" s="43">
        <f t="shared" si="25"/>
        <v>-35</v>
      </c>
      <c r="AU51" s="43">
        <f t="shared" si="25"/>
        <v>-89</v>
      </c>
      <c r="AV51" s="43">
        <f t="shared" si="25"/>
        <v>-145</v>
      </c>
      <c r="AW51" s="43">
        <f t="shared" si="25"/>
        <v>-198</v>
      </c>
      <c r="AX51" s="43">
        <f t="shared" si="25"/>
        <v>-253</v>
      </c>
      <c r="AY51" s="43">
        <f t="shared" si="25"/>
        <v>-307</v>
      </c>
      <c r="AZ51" s="43">
        <f t="shared" si="25"/>
        <v>-362</v>
      </c>
      <c r="BA51" s="43">
        <f t="shared" si="25"/>
        <v>-416.5</v>
      </c>
      <c r="BB51" s="43">
        <f t="shared" si="25"/>
        <v>-471.10000000000036</v>
      </c>
      <c r="BC51" s="43">
        <f t="shared" si="25"/>
        <v>-525.70000000000073</v>
      </c>
      <c r="BD51" s="43">
        <f t="shared" si="25"/>
        <v>-580.29999999999927</v>
      </c>
      <c r="BE51" s="43">
        <f t="shared" si="25"/>
        <v>-634.89999999999964</v>
      </c>
      <c r="BF51" s="43">
        <f t="shared" si="25"/>
        <v>-689.5</v>
      </c>
      <c r="BG51" s="43">
        <f t="shared" si="25"/>
        <v>-744.10000000000036</v>
      </c>
      <c r="BH51" s="43">
        <f t="shared" si="25"/>
        <v>-798.70000000000073</v>
      </c>
      <c r="BI51" s="43">
        <f t="shared" si="25"/>
        <v>-853.29999999999927</v>
      </c>
      <c r="BJ51" s="43">
        <f t="shared" si="25"/>
        <v>-907.89999999999964</v>
      </c>
      <c r="BK51" s="43">
        <f t="shared" si="25"/>
        <v>-962.5</v>
      </c>
      <c r="BL51" s="43">
        <f t="shared" si="25"/>
        <v>-1017.1000000000004</v>
      </c>
      <c r="BM51" s="56">
        <f t="shared" si="13"/>
        <v>-8601.6</v>
      </c>
      <c r="BN51" s="43">
        <f t="shared" si="23"/>
        <v>2800</v>
      </c>
      <c r="BO51" s="43">
        <f t="shared" si="23"/>
        <v>2200</v>
      </c>
      <c r="BP51" s="43">
        <f t="shared" si="23"/>
        <v>1500</v>
      </c>
      <c r="BQ51" s="43">
        <f t="shared" si="23"/>
        <v>900</v>
      </c>
      <c r="BR51" s="43">
        <f t="shared" si="23"/>
        <v>200</v>
      </c>
      <c r="BS51" s="43">
        <f t="shared" si="23"/>
        <v>-400</v>
      </c>
      <c r="BT51" s="43">
        <f t="shared" si="23"/>
        <v>-1000</v>
      </c>
      <c r="BU51" s="43">
        <f t="shared" si="23"/>
        <v>-1700</v>
      </c>
      <c r="BV51" s="43">
        <f t="shared" si="23"/>
        <v>-2300</v>
      </c>
      <c r="BW51" s="43">
        <f t="shared" si="23"/>
        <v>-3000</v>
      </c>
      <c r="BX51" s="43">
        <f t="shared" si="23"/>
        <v>-3600</v>
      </c>
      <c r="BY51" s="43">
        <f t="shared" si="23"/>
        <v>-4200</v>
      </c>
      <c r="BZ51" s="64">
        <f t="shared" si="15"/>
        <v>0.38046632146589526</v>
      </c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x14ac:dyDescent="0.25">
      <c r="A52" s="32" t="s">
        <v>161</v>
      </c>
      <c r="B52" s="33">
        <v>4</v>
      </c>
      <c r="C52" s="32" t="s">
        <v>162</v>
      </c>
      <c r="D52" s="32" t="s">
        <v>163</v>
      </c>
      <c r="E52" s="34">
        <v>15</v>
      </c>
      <c r="F52" s="34">
        <v>-341</v>
      </c>
      <c r="G52" s="34">
        <v>395</v>
      </c>
      <c r="H52" s="34">
        <v>-965</v>
      </c>
      <c r="I52" s="34">
        <v>-1644</v>
      </c>
      <c r="J52" s="34">
        <v>-1454</v>
      </c>
      <c r="K52" s="34">
        <v>-2210</v>
      </c>
      <c r="L52" s="34">
        <v>-1505</v>
      </c>
      <c r="M52" s="34">
        <v>182</v>
      </c>
      <c r="N52" s="34">
        <v>-83</v>
      </c>
      <c r="O52" s="34">
        <v>724</v>
      </c>
      <c r="P52" s="34">
        <v>543</v>
      </c>
      <c r="Q52" s="34">
        <v>-293</v>
      </c>
      <c r="R52" s="34">
        <v>-1036</v>
      </c>
      <c r="S52" s="34">
        <v>-601</v>
      </c>
      <c r="T52" s="34">
        <v>686</v>
      </c>
      <c r="U52" s="34">
        <v>1056</v>
      </c>
      <c r="V52" s="34">
        <v>1835</v>
      </c>
      <c r="W52" s="34">
        <v>1573</v>
      </c>
      <c r="X52" s="34">
        <v>1445</v>
      </c>
      <c r="Y52" s="34">
        <v>1486</v>
      </c>
      <c r="Z52" s="34">
        <v>1068</v>
      </c>
      <c r="AA52" s="34">
        <v>1377</v>
      </c>
      <c r="AB52" s="34">
        <v>2295</v>
      </c>
      <c r="AC52" s="34">
        <v>3221</v>
      </c>
      <c r="AD52" s="34">
        <v>2065</v>
      </c>
      <c r="AE52" s="34">
        <v>3069</v>
      </c>
      <c r="AF52" s="34">
        <v>2128</v>
      </c>
      <c r="AG52" s="34">
        <v>2639</v>
      </c>
      <c r="AH52" s="34">
        <v>2462</v>
      </c>
      <c r="AI52" s="34">
        <v>2756</v>
      </c>
      <c r="AJ52" s="34">
        <v>2831</v>
      </c>
      <c r="AK52" s="34">
        <v>3320</v>
      </c>
      <c r="AL52" s="34">
        <v>3481</v>
      </c>
      <c r="AM52" s="34">
        <v>4027</v>
      </c>
      <c r="AN52" s="34">
        <v>3648</v>
      </c>
      <c r="AO52" s="34">
        <v>3793</v>
      </c>
      <c r="AP52" s="34">
        <v>3938</v>
      </c>
      <c r="AQ52" s="34">
        <v>4082</v>
      </c>
      <c r="AR52" s="34">
        <v>4227</v>
      </c>
      <c r="AS52" s="34">
        <v>4372</v>
      </c>
      <c r="AT52" s="34">
        <v>4516</v>
      </c>
      <c r="AU52" s="34">
        <v>4661</v>
      </c>
      <c r="AV52" s="34">
        <v>4806</v>
      </c>
      <c r="AW52" s="34">
        <v>4950</v>
      </c>
      <c r="AX52" s="34">
        <v>5095</v>
      </c>
      <c r="AY52" s="34">
        <v>5240</v>
      </c>
      <c r="AZ52" s="34">
        <v>5384</v>
      </c>
      <c r="BA52" s="34">
        <v>5529</v>
      </c>
      <c r="BB52" s="34">
        <v>5673.7</v>
      </c>
      <c r="BC52" s="34">
        <v>5818.4</v>
      </c>
      <c r="BD52" s="34">
        <v>5963.1</v>
      </c>
      <c r="BE52" s="34">
        <v>6107.8</v>
      </c>
      <c r="BF52" s="34">
        <v>6252.5</v>
      </c>
      <c r="BG52" s="34">
        <v>6397.2</v>
      </c>
      <c r="BH52" s="34">
        <v>6541.9</v>
      </c>
      <c r="BI52" s="34">
        <v>6686.6</v>
      </c>
      <c r="BJ52" s="34">
        <v>6831.3</v>
      </c>
      <c r="BK52" s="34">
        <v>6976</v>
      </c>
      <c r="BL52" s="34">
        <v>7120.7</v>
      </c>
      <c r="BM52" s="34">
        <f t="shared" si="13"/>
        <v>75898.2</v>
      </c>
      <c r="BN52" s="34">
        <f t="shared" si="23"/>
        <v>5200</v>
      </c>
      <c r="BO52" s="34">
        <f t="shared" si="23"/>
        <v>5400</v>
      </c>
      <c r="BP52" s="34">
        <f t="shared" si="23"/>
        <v>5600</v>
      </c>
      <c r="BQ52" s="34">
        <f t="shared" si="23"/>
        <v>5800</v>
      </c>
      <c r="BR52" s="34">
        <f t="shared" si="23"/>
        <v>6000</v>
      </c>
      <c r="BS52" s="34">
        <f t="shared" si="23"/>
        <v>6200</v>
      </c>
      <c r="BT52" s="34">
        <f t="shared" si="23"/>
        <v>6400</v>
      </c>
      <c r="BU52" s="34">
        <f t="shared" si="23"/>
        <v>6600</v>
      </c>
      <c r="BV52" s="34">
        <f t="shared" si="23"/>
        <v>6800</v>
      </c>
      <c r="BW52" s="34">
        <f t="shared" si="23"/>
        <v>7000</v>
      </c>
      <c r="BX52" s="34">
        <f t="shared" si="23"/>
        <v>7200</v>
      </c>
      <c r="BY52" s="34">
        <f t="shared" si="23"/>
        <v>7400</v>
      </c>
      <c r="BZ52" s="64">
        <f t="shared" si="15"/>
        <v>0.97539897285108201</v>
      </c>
    </row>
    <row r="53" spans="1:255" x14ac:dyDescent="0.25">
      <c r="A53" s="32" t="s">
        <v>164</v>
      </c>
      <c r="B53" s="33">
        <v>4</v>
      </c>
      <c r="C53" s="32" t="s">
        <v>162</v>
      </c>
      <c r="D53" s="32" t="s">
        <v>165</v>
      </c>
      <c r="E53" s="34">
        <v>212099</v>
      </c>
      <c r="F53" s="34">
        <v>213471</v>
      </c>
      <c r="G53" s="34">
        <v>213492</v>
      </c>
      <c r="H53" s="34">
        <v>214021</v>
      </c>
      <c r="I53" s="34">
        <v>212741</v>
      </c>
      <c r="J53" s="34">
        <v>214006</v>
      </c>
      <c r="K53" s="34">
        <v>214826</v>
      </c>
      <c r="L53" s="34">
        <v>214765</v>
      </c>
      <c r="M53" s="34">
        <v>215434</v>
      </c>
      <c r="N53" s="34">
        <v>215459</v>
      </c>
      <c r="O53" s="34">
        <v>215272</v>
      </c>
      <c r="P53" s="34">
        <v>214977</v>
      </c>
      <c r="Q53" s="34">
        <v>214979</v>
      </c>
      <c r="R53" s="34">
        <v>213774</v>
      </c>
      <c r="S53" s="34">
        <v>213893</v>
      </c>
      <c r="T53" s="34">
        <v>213762</v>
      </c>
      <c r="U53" s="34">
        <v>212242</v>
      </c>
      <c r="V53" s="34">
        <v>211271</v>
      </c>
      <c r="W53" s="34">
        <v>212483</v>
      </c>
      <c r="X53" s="34">
        <v>211159</v>
      </c>
      <c r="Y53" s="34">
        <v>212089</v>
      </c>
      <c r="Z53" s="34">
        <v>211273</v>
      </c>
      <c r="AA53" s="34">
        <v>211074</v>
      </c>
      <c r="AB53" s="34">
        <v>211066</v>
      </c>
      <c r="AC53" s="34">
        <v>211554</v>
      </c>
      <c r="AD53" s="34">
        <v>212214</v>
      </c>
      <c r="AE53" s="34">
        <v>211090</v>
      </c>
      <c r="AF53" s="34">
        <v>211433</v>
      </c>
      <c r="AG53" s="34">
        <v>211578</v>
      </c>
      <c r="AH53" s="34">
        <v>210678</v>
      </c>
      <c r="AI53" s="34">
        <v>210951</v>
      </c>
      <c r="AJ53" s="34">
        <v>210288</v>
      </c>
      <c r="AK53" s="34">
        <v>209584</v>
      </c>
      <c r="AL53" s="34">
        <v>210345</v>
      </c>
      <c r="AM53" s="34">
        <v>211200</v>
      </c>
      <c r="AN53" s="34">
        <v>210253</v>
      </c>
      <c r="AO53" s="34">
        <v>210123</v>
      </c>
      <c r="AP53" s="34">
        <v>209994</v>
      </c>
      <c r="AQ53" s="34">
        <v>209864</v>
      </c>
      <c r="AR53" s="34">
        <v>209734</v>
      </c>
      <c r="AS53" s="34">
        <v>209605</v>
      </c>
      <c r="AT53" s="34">
        <v>209475</v>
      </c>
      <c r="AU53" s="34">
        <v>209345</v>
      </c>
      <c r="AV53" s="34">
        <v>209216</v>
      </c>
      <c r="AW53" s="34">
        <v>209086</v>
      </c>
      <c r="AX53" s="34">
        <v>208956</v>
      </c>
      <c r="AY53" s="34">
        <v>208827</v>
      </c>
      <c r="AZ53" s="34">
        <v>208697</v>
      </c>
      <c r="BA53" s="34">
        <v>208567.5</v>
      </c>
      <c r="BB53" s="34">
        <v>208437.9</v>
      </c>
      <c r="BC53" s="34">
        <v>208308.3</v>
      </c>
      <c r="BD53" s="34">
        <v>208178.7</v>
      </c>
      <c r="BE53" s="34">
        <v>208049.1</v>
      </c>
      <c r="BF53" s="34">
        <v>207919.5</v>
      </c>
      <c r="BG53" s="34">
        <v>207789.9</v>
      </c>
      <c r="BH53" s="34">
        <v>207660.3</v>
      </c>
      <c r="BI53" s="34">
        <v>207530.7</v>
      </c>
      <c r="BJ53" s="34">
        <v>207401.1</v>
      </c>
      <c r="BK53" s="34">
        <v>207271.5</v>
      </c>
      <c r="BL53" s="34">
        <v>207141.9</v>
      </c>
      <c r="BM53" s="34">
        <f t="shared" si="13"/>
        <v>2494256.4</v>
      </c>
      <c r="BN53" s="34">
        <f t="shared" si="23"/>
        <v>208600</v>
      </c>
      <c r="BO53" s="34">
        <f t="shared" si="23"/>
        <v>208400</v>
      </c>
      <c r="BP53" s="34">
        <f t="shared" si="23"/>
        <v>208300</v>
      </c>
      <c r="BQ53" s="34">
        <f t="shared" si="23"/>
        <v>208200</v>
      </c>
      <c r="BR53" s="34">
        <f t="shared" si="23"/>
        <v>208000</v>
      </c>
      <c r="BS53" s="34">
        <f t="shared" si="23"/>
        <v>207900</v>
      </c>
      <c r="BT53" s="34">
        <f t="shared" si="23"/>
        <v>207800</v>
      </c>
      <c r="BU53" s="34">
        <f t="shared" si="23"/>
        <v>207700</v>
      </c>
      <c r="BV53" s="34">
        <f t="shared" si="23"/>
        <v>207500</v>
      </c>
      <c r="BW53" s="34">
        <f t="shared" si="23"/>
        <v>207400</v>
      </c>
      <c r="BX53" s="34">
        <f t="shared" si="23"/>
        <v>207300</v>
      </c>
      <c r="BY53" s="34">
        <f t="shared" si="23"/>
        <v>207100</v>
      </c>
      <c r="BZ53" s="64">
        <f t="shared" si="15"/>
        <v>0.94114374899967035</v>
      </c>
    </row>
    <row r="54" spans="1:255" x14ac:dyDescent="0.25">
      <c r="A54" s="32" t="s">
        <v>166</v>
      </c>
      <c r="B54" s="33">
        <v>4</v>
      </c>
      <c r="C54" s="32" t="s">
        <v>162</v>
      </c>
      <c r="D54" s="32" t="s">
        <v>167</v>
      </c>
      <c r="E54" s="34">
        <v>12366</v>
      </c>
      <c r="F54" s="34">
        <v>11666</v>
      </c>
      <c r="G54" s="34">
        <v>10030</v>
      </c>
      <c r="H54" s="34">
        <v>10365</v>
      </c>
      <c r="I54" s="34">
        <v>11024</v>
      </c>
      <c r="J54" s="34">
        <v>10648</v>
      </c>
      <c r="K54" s="34">
        <v>12136</v>
      </c>
      <c r="L54" s="34">
        <v>12006</v>
      </c>
      <c r="M54" s="34">
        <v>11584</v>
      </c>
      <c r="N54" s="34">
        <v>11777</v>
      </c>
      <c r="O54" s="34">
        <v>11820</v>
      </c>
      <c r="P54" s="34">
        <v>12528</v>
      </c>
      <c r="Q54" s="34">
        <v>11324</v>
      </c>
      <c r="R54" s="34">
        <v>9989</v>
      </c>
      <c r="S54" s="34">
        <v>9909</v>
      </c>
      <c r="T54" s="34">
        <v>10621</v>
      </c>
      <c r="U54" s="34">
        <v>9581</v>
      </c>
      <c r="V54" s="34">
        <v>9374</v>
      </c>
      <c r="W54" s="34">
        <v>9128</v>
      </c>
      <c r="X54" s="34">
        <v>8362</v>
      </c>
      <c r="Y54" s="34">
        <v>10119</v>
      </c>
      <c r="Z54" s="34">
        <v>9301</v>
      </c>
      <c r="AA54" s="34">
        <v>10494</v>
      </c>
      <c r="AB54" s="34">
        <v>11085</v>
      </c>
      <c r="AC54" s="34">
        <v>11023</v>
      </c>
      <c r="AD54" s="34">
        <v>10866</v>
      </c>
      <c r="AE54" s="34">
        <v>9651</v>
      </c>
      <c r="AF54" s="34">
        <v>9351</v>
      </c>
      <c r="AG54" s="34">
        <v>9297</v>
      </c>
      <c r="AH54" s="34">
        <v>8757</v>
      </c>
      <c r="AI54" s="34">
        <v>9118</v>
      </c>
      <c r="AJ54" s="34">
        <v>10644</v>
      </c>
      <c r="AK54" s="34">
        <v>10930</v>
      </c>
      <c r="AL54" s="34">
        <v>11434</v>
      </c>
      <c r="AM54" s="34">
        <v>11806</v>
      </c>
      <c r="AN54" s="34">
        <v>9812</v>
      </c>
      <c r="AO54" s="34">
        <v>9770</v>
      </c>
      <c r="AP54" s="34">
        <v>9727</v>
      </c>
      <c r="AQ54" s="34">
        <v>9685</v>
      </c>
      <c r="AR54" s="34">
        <v>9643</v>
      </c>
      <c r="AS54" s="34">
        <v>9600</v>
      </c>
      <c r="AT54" s="34">
        <v>9558</v>
      </c>
      <c r="AU54" s="34">
        <v>9515</v>
      </c>
      <c r="AV54" s="34">
        <v>9473</v>
      </c>
      <c r="AW54" s="34">
        <v>9431</v>
      </c>
      <c r="AX54" s="34">
        <v>9388</v>
      </c>
      <c r="AY54" s="34">
        <v>9346</v>
      </c>
      <c r="AZ54" s="34">
        <v>9304</v>
      </c>
      <c r="BA54" s="34">
        <v>9261.5</v>
      </c>
      <c r="BB54" s="34">
        <v>9219.2000000000007</v>
      </c>
      <c r="BC54" s="34">
        <v>9176.9</v>
      </c>
      <c r="BD54" s="34">
        <v>9134.6</v>
      </c>
      <c r="BE54" s="34">
        <v>9092.2999999999993</v>
      </c>
      <c r="BF54" s="34">
        <v>9050</v>
      </c>
      <c r="BG54" s="34">
        <v>9007.7000000000007</v>
      </c>
      <c r="BH54" s="34">
        <v>8965.4</v>
      </c>
      <c r="BI54" s="34">
        <v>8923.1</v>
      </c>
      <c r="BJ54" s="34">
        <v>8880.7999999999993</v>
      </c>
      <c r="BK54" s="34">
        <v>8838.5</v>
      </c>
      <c r="BL54" s="34">
        <v>8796.2000000000007</v>
      </c>
      <c r="BM54" s="34">
        <f t="shared" si="13"/>
        <v>108346.2</v>
      </c>
      <c r="BN54" s="34">
        <f t="shared" si="23"/>
        <v>9200</v>
      </c>
      <c r="BO54" s="34">
        <f t="shared" si="23"/>
        <v>9200</v>
      </c>
      <c r="BP54" s="34">
        <f t="shared" si="23"/>
        <v>9200</v>
      </c>
      <c r="BQ54" s="34">
        <f t="shared" si="23"/>
        <v>9100</v>
      </c>
      <c r="BR54" s="34">
        <f t="shared" si="23"/>
        <v>9100</v>
      </c>
      <c r="BS54" s="34">
        <f t="shared" si="23"/>
        <v>9000</v>
      </c>
      <c r="BT54" s="34">
        <f t="shared" si="23"/>
        <v>9000</v>
      </c>
      <c r="BU54" s="34">
        <f t="shared" si="23"/>
        <v>9000</v>
      </c>
      <c r="BV54" s="34">
        <f t="shared" si="23"/>
        <v>8900</v>
      </c>
      <c r="BW54" s="34">
        <f t="shared" si="23"/>
        <v>8900</v>
      </c>
      <c r="BX54" s="34">
        <f t="shared" si="23"/>
        <v>8800</v>
      </c>
      <c r="BY54" s="34">
        <f t="shared" si="23"/>
        <v>8800</v>
      </c>
      <c r="BZ54" s="64">
        <f t="shared" si="15"/>
        <v>0.68821681071044605</v>
      </c>
    </row>
    <row r="55" spans="1:255" x14ac:dyDescent="0.25">
      <c r="A55" s="32" t="s">
        <v>168</v>
      </c>
      <c r="B55" s="33">
        <v>4</v>
      </c>
      <c r="C55" s="32" t="s">
        <v>162</v>
      </c>
      <c r="D55" s="32" t="s">
        <v>169</v>
      </c>
      <c r="E55" s="34">
        <v>1845</v>
      </c>
      <c r="F55" s="34">
        <v>1875</v>
      </c>
      <c r="G55" s="34">
        <v>3386</v>
      </c>
      <c r="H55" s="34">
        <v>4675</v>
      </c>
      <c r="I55" s="34">
        <v>6062</v>
      </c>
      <c r="J55" s="34">
        <v>6913</v>
      </c>
      <c r="K55" s="34">
        <v>7204</v>
      </c>
      <c r="L55" s="34">
        <v>7236</v>
      </c>
      <c r="M55" s="34">
        <v>5853</v>
      </c>
      <c r="N55" s="34">
        <v>4647</v>
      </c>
      <c r="O55" s="34">
        <v>5219</v>
      </c>
      <c r="P55" s="34">
        <v>5035</v>
      </c>
      <c r="Q55" s="34">
        <v>6010</v>
      </c>
      <c r="R55" s="34">
        <v>6189</v>
      </c>
      <c r="S55" s="34">
        <v>4761</v>
      </c>
      <c r="T55" s="34">
        <v>5210</v>
      </c>
      <c r="U55" s="34">
        <v>4353</v>
      </c>
      <c r="V55" s="34">
        <v>3589</v>
      </c>
      <c r="W55" s="34">
        <v>2700</v>
      </c>
      <c r="X55" s="34">
        <v>2166</v>
      </c>
      <c r="Y55" s="34">
        <v>1843</v>
      </c>
      <c r="Z55" s="34">
        <v>1093</v>
      </c>
      <c r="AA55" s="34">
        <v>264</v>
      </c>
      <c r="AB55" s="34">
        <v>-736</v>
      </c>
      <c r="AC55" s="34">
        <v>-548</v>
      </c>
      <c r="AD55" s="34">
        <v>-1292</v>
      </c>
      <c r="AE55" s="34">
        <v>-1095</v>
      </c>
      <c r="AF55" s="34">
        <v>-2546</v>
      </c>
      <c r="AG55" s="34">
        <v>-3060</v>
      </c>
      <c r="AH55" s="34">
        <v>-3602</v>
      </c>
      <c r="AI55" s="34">
        <v>-2681</v>
      </c>
      <c r="AJ55" s="34">
        <v>-3007</v>
      </c>
      <c r="AK55" s="34">
        <v>-2884</v>
      </c>
      <c r="AL55" s="34">
        <v>-2848</v>
      </c>
      <c r="AM55" s="34">
        <v>-2680</v>
      </c>
      <c r="AN55" s="34">
        <v>-3288</v>
      </c>
      <c r="AO55" s="34">
        <v>-3584</v>
      </c>
      <c r="AP55" s="34">
        <v>-3879</v>
      </c>
      <c r="AQ55" s="34">
        <v>-4175</v>
      </c>
      <c r="AR55" s="34">
        <v>-4470</v>
      </c>
      <c r="AS55" s="34">
        <v>-4766</v>
      </c>
      <c r="AT55" s="34">
        <v>-5062</v>
      </c>
      <c r="AU55" s="34">
        <v>-5357</v>
      </c>
      <c r="AV55" s="34">
        <v>-5653</v>
      </c>
      <c r="AW55" s="34">
        <v>-5948</v>
      </c>
      <c r="AX55" s="34">
        <v>-6244</v>
      </c>
      <c r="AY55" s="34">
        <v>-6540</v>
      </c>
      <c r="AZ55" s="34">
        <v>-6835</v>
      </c>
      <c r="BA55" s="34">
        <v>-7131</v>
      </c>
      <c r="BB55" s="34">
        <v>-7426.7</v>
      </c>
      <c r="BC55" s="34">
        <v>-7722.4</v>
      </c>
      <c r="BD55" s="34">
        <v>-8018.1</v>
      </c>
      <c r="BE55" s="34">
        <v>-8313.7999999999993</v>
      </c>
      <c r="BF55" s="34">
        <v>-8609.5</v>
      </c>
      <c r="BG55" s="34">
        <v>-8905.2000000000007</v>
      </c>
      <c r="BH55" s="34">
        <v>-9200.9</v>
      </c>
      <c r="BI55" s="34">
        <v>-9496.6</v>
      </c>
      <c r="BJ55" s="34">
        <v>-9792.2999999999993</v>
      </c>
      <c r="BK55" s="34">
        <v>-10088</v>
      </c>
      <c r="BL55" s="34">
        <v>-10383.700000000001</v>
      </c>
      <c r="BM55" s="34">
        <f t="shared" si="13"/>
        <v>-105088.2</v>
      </c>
      <c r="BN55" s="34">
        <f t="shared" si="23"/>
        <v>-6000</v>
      </c>
      <c r="BO55" s="34">
        <f t="shared" si="23"/>
        <v>-6500</v>
      </c>
      <c r="BP55" s="34">
        <f t="shared" si="23"/>
        <v>-7000</v>
      </c>
      <c r="BQ55" s="34">
        <f t="shared" si="23"/>
        <v>-7500</v>
      </c>
      <c r="BR55" s="34">
        <f t="shared" si="23"/>
        <v>-8000</v>
      </c>
      <c r="BS55" s="34">
        <f t="shared" si="23"/>
        <v>-8500</v>
      </c>
      <c r="BT55" s="34">
        <f t="shared" si="23"/>
        <v>-9000</v>
      </c>
      <c r="BU55" s="34">
        <f t="shared" si="23"/>
        <v>-9500</v>
      </c>
      <c r="BV55" s="34">
        <f t="shared" si="23"/>
        <v>-10000</v>
      </c>
      <c r="BW55" s="34">
        <f t="shared" si="23"/>
        <v>-10500</v>
      </c>
      <c r="BX55" s="34">
        <f t="shared" si="23"/>
        <v>-11000</v>
      </c>
      <c r="BY55" s="34">
        <f t="shared" si="23"/>
        <v>-11500</v>
      </c>
      <c r="BZ55" s="64">
        <f t="shared" si="15"/>
        <v>0.96225302806625657</v>
      </c>
    </row>
    <row r="56" spans="1:255" x14ac:dyDescent="0.25">
      <c r="A56" s="32" t="s">
        <v>170</v>
      </c>
      <c r="B56" s="33">
        <v>4</v>
      </c>
      <c r="C56" s="32" t="s">
        <v>162</v>
      </c>
      <c r="D56" s="32" t="s">
        <v>171</v>
      </c>
      <c r="E56" s="34">
        <v>8336</v>
      </c>
      <c r="F56" s="34">
        <v>8123</v>
      </c>
      <c r="G56" s="34">
        <v>8616</v>
      </c>
      <c r="H56" s="34">
        <v>8181</v>
      </c>
      <c r="I56" s="34">
        <v>8963</v>
      </c>
      <c r="J56" s="34">
        <v>9397</v>
      </c>
      <c r="K56" s="34">
        <v>9757</v>
      </c>
      <c r="L56" s="34">
        <v>9442</v>
      </c>
      <c r="M56" s="34">
        <v>9120</v>
      </c>
      <c r="N56" s="34">
        <v>8660</v>
      </c>
      <c r="O56" s="34">
        <v>8238</v>
      </c>
      <c r="P56" s="34">
        <v>9149</v>
      </c>
      <c r="Q56" s="34">
        <v>10215</v>
      </c>
      <c r="R56" s="34">
        <v>10245</v>
      </c>
      <c r="S56" s="34">
        <v>8986</v>
      </c>
      <c r="T56" s="34">
        <v>10282</v>
      </c>
      <c r="U56" s="34">
        <v>10982</v>
      </c>
      <c r="V56" s="34">
        <v>10828</v>
      </c>
      <c r="W56" s="34">
        <v>10829</v>
      </c>
      <c r="X56" s="34">
        <v>9738</v>
      </c>
      <c r="Y56" s="34">
        <v>9503</v>
      </c>
      <c r="Z56" s="34">
        <v>9391</v>
      </c>
      <c r="AA56" s="34">
        <v>10638</v>
      </c>
      <c r="AB56" s="34">
        <v>11250</v>
      </c>
      <c r="AC56" s="34">
        <v>11654</v>
      </c>
      <c r="AD56" s="34">
        <v>11324</v>
      </c>
      <c r="AE56" s="34">
        <v>10493</v>
      </c>
      <c r="AF56" s="34">
        <v>11330</v>
      </c>
      <c r="AG56" s="34">
        <v>11514</v>
      </c>
      <c r="AH56" s="34">
        <v>11186</v>
      </c>
      <c r="AI56" s="34">
        <v>11586</v>
      </c>
      <c r="AJ56" s="34">
        <v>12105</v>
      </c>
      <c r="AK56" s="34">
        <v>11609</v>
      </c>
      <c r="AL56" s="34">
        <v>11286</v>
      </c>
      <c r="AM56" s="34">
        <v>12097</v>
      </c>
      <c r="AN56" s="34">
        <v>12047</v>
      </c>
      <c r="AO56" s="34">
        <v>12152</v>
      </c>
      <c r="AP56" s="34">
        <v>12258</v>
      </c>
      <c r="AQ56" s="34">
        <v>12364</v>
      </c>
      <c r="AR56" s="34">
        <v>12469</v>
      </c>
      <c r="AS56" s="34">
        <v>12575</v>
      </c>
      <c r="AT56" s="34">
        <v>12681</v>
      </c>
      <c r="AU56" s="34">
        <v>12787</v>
      </c>
      <c r="AV56" s="34">
        <v>12892</v>
      </c>
      <c r="AW56" s="34">
        <v>12998</v>
      </c>
      <c r="AX56" s="34">
        <v>13104</v>
      </c>
      <c r="AY56" s="34">
        <v>13209</v>
      </c>
      <c r="AZ56" s="34">
        <v>13315</v>
      </c>
      <c r="BA56" s="34">
        <v>13420.5</v>
      </c>
      <c r="BB56" s="34">
        <v>13526.1</v>
      </c>
      <c r="BC56" s="34">
        <v>13631.7</v>
      </c>
      <c r="BD56" s="34">
        <v>13737.3</v>
      </c>
      <c r="BE56" s="34">
        <v>13842.9</v>
      </c>
      <c r="BF56" s="34">
        <v>13948.5</v>
      </c>
      <c r="BG56" s="34">
        <v>14054.1</v>
      </c>
      <c r="BH56" s="34">
        <v>14159.7</v>
      </c>
      <c r="BI56" s="34">
        <v>14265.3</v>
      </c>
      <c r="BJ56" s="34">
        <v>14370.9</v>
      </c>
      <c r="BK56" s="34">
        <v>14476.5</v>
      </c>
      <c r="BL56" s="34">
        <v>14582.1</v>
      </c>
      <c r="BM56" s="34">
        <f t="shared" si="13"/>
        <v>168015.6</v>
      </c>
      <c r="BN56" s="34">
        <f t="shared" si="23"/>
        <v>13400</v>
      </c>
      <c r="BO56" s="34">
        <f t="shared" si="23"/>
        <v>13500</v>
      </c>
      <c r="BP56" s="34">
        <f t="shared" si="23"/>
        <v>13600</v>
      </c>
      <c r="BQ56" s="34">
        <f t="shared" si="23"/>
        <v>13700</v>
      </c>
      <c r="BR56" s="34">
        <f t="shared" si="23"/>
        <v>13800</v>
      </c>
      <c r="BS56" s="34">
        <f t="shared" si="23"/>
        <v>13900</v>
      </c>
      <c r="BT56" s="34">
        <f t="shared" si="23"/>
        <v>14100</v>
      </c>
      <c r="BU56" s="34">
        <f t="shared" si="23"/>
        <v>14200</v>
      </c>
      <c r="BV56" s="34">
        <f t="shared" si="23"/>
        <v>14300</v>
      </c>
      <c r="BW56" s="34">
        <f t="shared" si="23"/>
        <v>14400</v>
      </c>
      <c r="BX56" s="34">
        <f t="shared" si="23"/>
        <v>14500</v>
      </c>
      <c r="BY56" s="34">
        <f t="shared" si="23"/>
        <v>14600</v>
      </c>
      <c r="BZ56" s="64">
        <f t="shared" si="15"/>
        <v>0.9734530972312514</v>
      </c>
    </row>
    <row r="57" spans="1:255" x14ac:dyDescent="0.25">
      <c r="A57" s="32" t="s">
        <v>172</v>
      </c>
      <c r="B57" s="33">
        <v>4</v>
      </c>
      <c r="C57" s="32" t="s">
        <v>162</v>
      </c>
      <c r="D57" s="32" t="s">
        <v>173</v>
      </c>
      <c r="E57" s="34">
        <v>12199</v>
      </c>
      <c r="F57" s="34">
        <v>11835</v>
      </c>
      <c r="G57" s="34">
        <v>10842</v>
      </c>
      <c r="H57" s="34">
        <v>10749</v>
      </c>
      <c r="I57" s="34">
        <v>10992</v>
      </c>
      <c r="J57" s="34">
        <v>10688</v>
      </c>
      <c r="K57" s="34">
        <v>10136</v>
      </c>
      <c r="L57" s="34">
        <v>9892</v>
      </c>
      <c r="M57" s="34">
        <v>10166</v>
      </c>
      <c r="N57" s="34">
        <v>10307</v>
      </c>
      <c r="O57" s="34">
        <v>8800</v>
      </c>
      <c r="P57" s="34">
        <v>7678</v>
      </c>
      <c r="Q57" s="34">
        <v>7602</v>
      </c>
      <c r="R57" s="34">
        <v>7633</v>
      </c>
      <c r="S57" s="34">
        <v>7214</v>
      </c>
      <c r="T57" s="34">
        <v>6537</v>
      </c>
      <c r="U57" s="34">
        <v>5804</v>
      </c>
      <c r="V57" s="34">
        <v>6789</v>
      </c>
      <c r="W57" s="34">
        <v>5919</v>
      </c>
      <c r="X57" s="34">
        <v>6130</v>
      </c>
      <c r="Y57" s="34">
        <v>5805</v>
      </c>
      <c r="Z57" s="34">
        <v>5745</v>
      </c>
      <c r="AA57" s="34">
        <v>4163</v>
      </c>
      <c r="AB57" s="34">
        <v>4577</v>
      </c>
      <c r="AC57" s="34">
        <v>4335</v>
      </c>
      <c r="AD57" s="34">
        <v>5052</v>
      </c>
      <c r="AE57" s="34">
        <v>6310</v>
      </c>
      <c r="AF57" s="34">
        <v>5404</v>
      </c>
      <c r="AG57" s="34">
        <v>6860</v>
      </c>
      <c r="AH57" s="34">
        <v>6330</v>
      </c>
      <c r="AI57" s="34">
        <v>6508</v>
      </c>
      <c r="AJ57" s="34">
        <v>6487</v>
      </c>
      <c r="AK57" s="34">
        <v>5929</v>
      </c>
      <c r="AL57" s="34">
        <v>6500</v>
      </c>
      <c r="AM57" s="34">
        <v>6898</v>
      </c>
      <c r="AN57" s="34">
        <v>4255</v>
      </c>
      <c r="AO57" s="34">
        <v>4071</v>
      </c>
      <c r="AP57" s="34">
        <v>3887</v>
      </c>
      <c r="AQ57" s="34">
        <v>3703</v>
      </c>
      <c r="AR57" s="34">
        <v>3520</v>
      </c>
      <c r="AS57" s="34">
        <v>3336</v>
      </c>
      <c r="AT57" s="34">
        <v>3152</v>
      </c>
      <c r="AU57" s="34">
        <v>2968</v>
      </c>
      <c r="AV57" s="34">
        <v>2784</v>
      </c>
      <c r="AW57" s="34">
        <v>2600</v>
      </c>
      <c r="AX57" s="34">
        <v>2416</v>
      </c>
      <c r="AY57" s="34">
        <v>2232</v>
      </c>
      <c r="AZ57" s="34">
        <v>2048</v>
      </c>
      <c r="BA57" s="34">
        <v>1864</v>
      </c>
      <c r="BB57" s="34">
        <v>1680</v>
      </c>
      <c r="BC57" s="34">
        <v>1496</v>
      </c>
      <c r="BD57" s="34">
        <v>1312</v>
      </c>
      <c r="BE57" s="34">
        <v>1128</v>
      </c>
      <c r="BF57" s="34">
        <v>944</v>
      </c>
      <c r="BG57" s="34">
        <v>760</v>
      </c>
      <c r="BH57" s="34">
        <v>576</v>
      </c>
      <c r="BI57" s="34">
        <v>392</v>
      </c>
      <c r="BJ57" s="34">
        <v>208</v>
      </c>
      <c r="BK57" s="34">
        <v>24</v>
      </c>
      <c r="BL57" s="34">
        <v>-160</v>
      </c>
      <c r="BM57" s="34">
        <f t="shared" si="13"/>
        <v>10224</v>
      </c>
      <c r="BN57" s="34">
        <f t="shared" si="23"/>
        <v>1100</v>
      </c>
      <c r="BO57" s="34">
        <f t="shared" si="23"/>
        <v>1100</v>
      </c>
      <c r="BP57" s="34">
        <f t="shared" si="23"/>
        <v>1000</v>
      </c>
      <c r="BQ57" s="34">
        <f t="shared" si="23"/>
        <v>1000</v>
      </c>
      <c r="BR57" s="34">
        <f t="shared" si="23"/>
        <v>900</v>
      </c>
      <c r="BS57" s="34">
        <f t="shared" si="23"/>
        <v>900</v>
      </c>
      <c r="BT57" s="34">
        <f t="shared" si="23"/>
        <v>800</v>
      </c>
      <c r="BU57" s="34">
        <f t="shared" si="23"/>
        <v>800</v>
      </c>
      <c r="BV57" s="34">
        <f t="shared" si="23"/>
        <v>700</v>
      </c>
      <c r="BW57" s="34">
        <f t="shared" si="23"/>
        <v>700</v>
      </c>
      <c r="BX57" s="34">
        <f t="shared" si="23"/>
        <v>600</v>
      </c>
      <c r="BY57" s="34">
        <f t="shared" si="23"/>
        <v>600</v>
      </c>
      <c r="BZ57" s="64">
        <f t="shared" si="15"/>
        <v>0.95596866396628588</v>
      </c>
    </row>
    <row r="58" spans="1:255" x14ac:dyDescent="0.25">
      <c r="A58" s="32" t="s">
        <v>174</v>
      </c>
      <c r="B58" s="33">
        <v>4</v>
      </c>
      <c r="C58" s="32" t="s">
        <v>162</v>
      </c>
      <c r="D58" s="32" t="s">
        <v>175</v>
      </c>
      <c r="E58" s="34">
        <v>11851</v>
      </c>
      <c r="F58" s="34">
        <v>10398</v>
      </c>
      <c r="G58" s="34">
        <v>9146</v>
      </c>
      <c r="H58" s="34">
        <v>9280</v>
      </c>
      <c r="I58" s="34">
        <v>10869</v>
      </c>
      <c r="J58" s="34">
        <v>11735</v>
      </c>
      <c r="K58" s="34">
        <v>10748</v>
      </c>
      <c r="L58" s="34">
        <v>12038</v>
      </c>
      <c r="M58" s="34">
        <v>11108</v>
      </c>
      <c r="N58" s="34">
        <v>9558</v>
      </c>
      <c r="O58" s="34">
        <v>8248</v>
      </c>
      <c r="P58" s="34">
        <v>7634</v>
      </c>
      <c r="Q58" s="34">
        <v>8928</v>
      </c>
      <c r="R58" s="34">
        <v>8297</v>
      </c>
      <c r="S58" s="34">
        <v>7692</v>
      </c>
      <c r="T58" s="34">
        <v>7575</v>
      </c>
      <c r="U58" s="34">
        <v>8735</v>
      </c>
      <c r="V58" s="34">
        <v>7290</v>
      </c>
      <c r="W58" s="34">
        <v>6297</v>
      </c>
      <c r="X58" s="34">
        <v>5202</v>
      </c>
      <c r="Y58" s="34">
        <v>4394</v>
      </c>
      <c r="Z58" s="34">
        <v>4410</v>
      </c>
      <c r="AA58" s="34">
        <v>4565</v>
      </c>
      <c r="AB58" s="34">
        <v>4265</v>
      </c>
      <c r="AC58" s="34">
        <v>5918</v>
      </c>
      <c r="AD58" s="34">
        <v>6591</v>
      </c>
      <c r="AE58" s="34">
        <v>6260</v>
      </c>
      <c r="AF58" s="34">
        <v>5756</v>
      </c>
      <c r="AG58" s="34">
        <v>5642</v>
      </c>
      <c r="AH58" s="34">
        <v>5716</v>
      </c>
      <c r="AI58" s="34">
        <v>5529</v>
      </c>
      <c r="AJ58" s="34">
        <v>4326</v>
      </c>
      <c r="AK58" s="34">
        <v>4502</v>
      </c>
      <c r="AL58" s="34">
        <v>4882</v>
      </c>
      <c r="AM58" s="34">
        <v>6078</v>
      </c>
      <c r="AN58" s="34">
        <v>3717</v>
      </c>
      <c r="AO58" s="34">
        <v>3509</v>
      </c>
      <c r="AP58" s="34">
        <v>3300</v>
      </c>
      <c r="AQ58" s="34">
        <v>3092</v>
      </c>
      <c r="AR58" s="34">
        <v>2883</v>
      </c>
      <c r="AS58" s="34">
        <v>2674</v>
      </c>
      <c r="AT58" s="34">
        <v>2466</v>
      </c>
      <c r="AU58" s="34">
        <v>2257</v>
      </c>
      <c r="AV58" s="34">
        <v>2049</v>
      </c>
      <c r="AW58" s="34">
        <v>1840</v>
      </c>
      <c r="AX58" s="34">
        <v>1632</v>
      </c>
      <c r="AY58" s="34">
        <v>1423</v>
      </c>
      <c r="AZ58" s="34">
        <v>1215</v>
      </c>
      <c r="BA58" s="34">
        <v>1006.5</v>
      </c>
      <c r="BB58" s="34">
        <v>798.1</v>
      </c>
      <c r="BC58" s="34">
        <v>589.70000000000005</v>
      </c>
      <c r="BD58" s="34">
        <v>381.3</v>
      </c>
      <c r="BE58" s="34">
        <v>172.9</v>
      </c>
      <c r="BF58" s="34">
        <v>-35.5</v>
      </c>
      <c r="BG58" s="34">
        <v>-243.9</v>
      </c>
      <c r="BH58" s="34">
        <v>-452.3</v>
      </c>
      <c r="BI58" s="34">
        <v>-660.7</v>
      </c>
      <c r="BJ58" s="34">
        <v>-869.1</v>
      </c>
      <c r="BK58" s="34">
        <v>-1077.5</v>
      </c>
      <c r="BL58" s="34">
        <v>-1285.9000000000001</v>
      </c>
      <c r="BM58" s="34">
        <f t="shared" si="13"/>
        <v>-1676.4</v>
      </c>
      <c r="BN58" s="34">
        <f t="shared" si="23"/>
        <v>-200</v>
      </c>
      <c r="BO58" s="34">
        <f t="shared" si="23"/>
        <v>-200</v>
      </c>
      <c r="BP58" s="34">
        <f t="shared" si="23"/>
        <v>-200</v>
      </c>
      <c r="BQ58" s="34">
        <f t="shared" si="23"/>
        <v>-200</v>
      </c>
      <c r="BR58" s="34">
        <f t="shared" si="23"/>
        <v>-200</v>
      </c>
      <c r="BS58" s="34">
        <f t="shared" si="23"/>
        <v>-100</v>
      </c>
      <c r="BT58" s="34">
        <f t="shared" si="23"/>
        <v>-100</v>
      </c>
      <c r="BU58" s="34">
        <f t="shared" si="23"/>
        <v>-100</v>
      </c>
      <c r="BV58" s="34">
        <f t="shared" si="23"/>
        <v>-100</v>
      </c>
      <c r="BW58" s="34">
        <f t="shared" si="23"/>
        <v>-100</v>
      </c>
      <c r="BX58" s="34">
        <f t="shared" si="23"/>
        <v>-100</v>
      </c>
      <c r="BY58" s="34">
        <f t="shared" si="23"/>
        <v>-100</v>
      </c>
      <c r="BZ58" s="64">
        <f t="shared" si="15"/>
        <v>0.9683703972616019</v>
      </c>
    </row>
    <row r="59" spans="1:255" x14ac:dyDescent="0.25">
      <c r="A59" s="37" t="s">
        <v>176</v>
      </c>
      <c r="B59" s="38">
        <v>4</v>
      </c>
      <c r="C59" s="37" t="s">
        <v>162</v>
      </c>
      <c r="D59" s="37" t="s">
        <v>177</v>
      </c>
      <c r="E59" s="39">
        <v>1717</v>
      </c>
      <c r="F59" s="39">
        <v>1588</v>
      </c>
      <c r="G59" s="39">
        <v>1045</v>
      </c>
      <c r="H59" s="39">
        <v>292</v>
      </c>
      <c r="I59" s="39">
        <v>-654</v>
      </c>
      <c r="J59" s="39">
        <v>-686</v>
      </c>
      <c r="K59" s="39">
        <v>-1773</v>
      </c>
      <c r="L59" s="39">
        <v>-1116</v>
      </c>
      <c r="M59" s="39">
        <v>-2301</v>
      </c>
      <c r="N59" s="39">
        <v>-2567</v>
      </c>
      <c r="O59" s="39">
        <v>-1633</v>
      </c>
      <c r="P59" s="39">
        <v>19</v>
      </c>
      <c r="Q59" s="39">
        <v>33</v>
      </c>
      <c r="R59" s="39">
        <v>-1511</v>
      </c>
      <c r="S59" s="39">
        <v>-1730</v>
      </c>
      <c r="T59" s="39">
        <v>-1603</v>
      </c>
      <c r="U59" s="39">
        <v>-1542</v>
      </c>
      <c r="V59" s="39">
        <v>-1387</v>
      </c>
      <c r="W59" s="39">
        <v>-1474</v>
      </c>
      <c r="X59" s="39">
        <v>143</v>
      </c>
      <c r="Y59" s="39">
        <v>362</v>
      </c>
      <c r="Z59" s="39">
        <v>1244</v>
      </c>
      <c r="AA59" s="39">
        <v>144</v>
      </c>
      <c r="AB59" s="39">
        <v>834</v>
      </c>
      <c r="AC59" s="39">
        <v>1227</v>
      </c>
      <c r="AD59" s="39">
        <v>2437</v>
      </c>
      <c r="AE59" s="39">
        <v>3294</v>
      </c>
      <c r="AF59" s="39">
        <v>4507</v>
      </c>
      <c r="AG59" s="39">
        <v>5387</v>
      </c>
      <c r="AH59" s="39">
        <v>6315</v>
      </c>
      <c r="AI59" s="39">
        <v>6309</v>
      </c>
      <c r="AJ59" s="39">
        <v>5199</v>
      </c>
      <c r="AK59" s="39">
        <v>5311</v>
      </c>
      <c r="AL59" s="39">
        <v>4874</v>
      </c>
      <c r="AM59" s="39">
        <v>3605</v>
      </c>
      <c r="AN59" s="39">
        <v>4372</v>
      </c>
      <c r="AO59" s="39">
        <v>4558</v>
      </c>
      <c r="AP59" s="39">
        <v>4744</v>
      </c>
      <c r="AQ59" s="39">
        <v>4929</v>
      </c>
      <c r="AR59" s="39">
        <v>5115</v>
      </c>
      <c r="AS59" s="39">
        <v>5301</v>
      </c>
      <c r="AT59" s="39">
        <v>5487</v>
      </c>
      <c r="AU59" s="39">
        <v>5673</v>
      </c>
      <c r="AV59" s="39">
        <v>5859</v>
      </c>
      <c r="AW59" s="39">
        <v>6045</v>
      </c>
      <c r="AX59" s="39">
        <v>6231</v>
      </c>
      <c r="AY59" s="39">
        <v>6416</v>
      </c>
      <c r="AZ59" s="39">
        <v>6602</v>
      </c>
      <c r="BA59" s="39">
        <v>6787.5</v>
      </c>
      <c r="BB59" s="39">
        <v>6973.1</v>
      </c>
      <c r="BC59" s="39">
        <v>7158.7</v>
      </c>
      <c r="BD59" s="39">
        <v>7344.3</v>
      </c>
      <c r="BE59" s="39">
        <v>7529.9</v>
      </c>
      <c r="BF59" s="39">
        <v>7715.5</v>
      </c>
      <c r="BG59" s="39">
        <v>7901.1</v>
      </c>
      <c r="BH59" s="39">
        <v>8086.7</v>
      </c>
      <c r="BI59" s="39">
        <v>8272.2999999999993</v>
      </c>
      <c r="BJ59" s="39">
        <v>8457.9</v>
      </c>
      <c r="BK59" s="39">
        <v>8643.5</v>
      </c>
      <c r="BL59" s="39">
        <v>8829.1</v>
      </c>
      <c r="BM59" s="39">
        <f t="shared" si="13"/>
        <v>93699.599999999991</v>
      </c>
      <c r="BN59" s="39">
        <f t="shared" si="23"/>
        <v>6400</v>
      </c>
      <c r="BO59" s="39">
        <f t="shared" si="23"/>
        <v>6600</v>
      </c>
      <c r="BP59" s="39">
        <f t="shared" si="23"/>
        <v>6900</v>
      </c>
      <c r="BQ59" s="39">
        <f t="shared" ref="BQ59:BY87" si="26">ROUND($BM59/SUM($AO59:$AZ59)*AR59,-2)</f>
        <v>7200</v>
      </c>
      <c r="BR59" s="39">
        <f t="shared" si="26"/>
        <v>7400</v>
      </c>
      <c r="BS59" s="39">
        <f t="shared" si="26"/>
        <v>7700</v>
      </c>
      <c r="BT59" s="39">
        <f t="shared" si="26"/>
        <v>7900</v>
      </c>
      <c r="BU59" s="39">
        <f t="shared" si="26"/>
        <v>8200</v>
      </c>
      <c r="BV59" s="39">
        <f t="shared" si="26"/>
        <v>8500</v>
      </c>
      <c r="BW59" s="39">
        <f t="shared" si="26"/>
        <v>8700</v>
      </c>
      <c r="BX59" s="39">
        <f t="shared" si="26"/>
        <v>9000</v>
      </c>
      <c r="BY59" s="39">
        <f t="shared" si="26"/>
        <v>9200</v>
      </c>
      <c r="BZ59" s="64">
        <f t="shared" si="15"/>
        <v>0.9141680054808593</v>
      </c>
    </row>
    <row r="60" spans="1:255" s="31" customFormat="1" x14ac:dyDescent="0.25">
      <c r="A60" s="40"/>
      <c r="B60" s="41"/>
      <c r="C60" s="40" t="s">
        <v>178</v>
      </c>
      <c r="D60" s="40"/>
      <c r="E60" s="43">
        <f t="shared" ref="E60:BL60" si="27">SUBTOTAL(9,E52:E59)</f>
        <v>260428</v>
      </c>
      <c r="F60" s="43">
        <f t="shared" si="27"/>
        <v>258615</v>
      </c>
      <c r="G60" s="43">
        <f t="shared" si="27"/>
        <v>256952</v>
      </c>
      <c r="H60" s="43">
        <f t="shared" si="27"/>
        <v>256598</v>
      </c>
      <c r="I60" s="43">
        <f t="shared" si="27"/>
        <v>258353</v>
      </c>
      <c r="J60" s="43">
        <f t="shared" si="27"/>
        <v>261247</v>
      </c>
      <c r="K60" s="43">
        <f t="shared" si="27"/>
        <v>260824</v>
      </c>
      <c r="L60" s="43">
        <f t="shared" si="27"/>
        <v>262758</v>
      </c>
      <c r="M60" s="43">
        <f t="shared" si="27"/>
        <v>261146</v>
      </c>
      <c r="N60" s="43">
        <f t="shared" si="27"/>
        <v>257758</v>
      </c>
      <c r="O60" s="43">
        <f t="shared" si="27"/>
        <v>256688</v>
      </c>
      <c r="P60" s="43">
        <f t="shared" si="27"/>
        <v>257563</v>
      </c>
      <c r="Q60" s="43">
        <f t="shared" si="27"/>
        <v>258798</v>
      </c>
      <c r="R60" s="43">
        <f t="shared" si="27"/>
        <v>253580</v>
      </c>
      <c r="S60" s="43">
        <f t="shared" si="27"/>
        <v>250124</v>
      </c>
      <c r="T60" s="43">
        <f t="shared" si="27"/>
        <v>253070</v>
      </c>
      <c r="U60" s="43">
        <f t="shared" si="27"/>
        <v>251211</v>
      </c>
      <c r="V60" s="43">
        <f t="shared" si="27"/>
        <v>249589</v>
      </c>
      <c r="W60" s="43">
        <f t="shared" si="27"/>
        <v>247455</v>
      </c>
      <c r="X60" s="43">
        <f t="shared" si="27"/>
        <v>244345</v>
      </c>
      <c r="Y60" s="43">
        <f t="shared" si="27"/>
        <v>245601</v>
      </c>
      <c r="Z60" s="43">
        <f t="shared" si="27"/>
        <v>243525</v>
      </c>
      <c r="AA60" s="43">
        <f t="shared" si="27"/>
        <v>242719</v>
      </c>
      <c r="AB60" s="43">
        <f t="shared" si="27"/>
        <v>244636</v>
      </c>
      <c r="AC60" s="43">
        <f t="shared" si="27"/>
        <v>248384</v>
      </c>
      <c r="AD60" s="43">
        <f t="shared" si="27"/>
        <v>249257</v>
      </c>
      <c r="AE60" s="43">
        <f t="shared" si="27"/>
        <v>249072</v>
      </c>
      <c r="AF60" s="43">
        <f t="shared" si="27"/>
        <v>247363</v>
      </c>
      <c r="AG60" s="43">
        <f t="shared" si="27"/>
        <v>249857</v>
      </c>
      <c r="AH60" s="43">
        <f t="shared" si="27"/>
        <v>247842</v>
      </c>
      <c r="AI60" s="43">
        <f t="shared" si="27"/>
        <v>250076</v>
      </c>
      <c r="AJ60" s="43">
        <f t="shared" si="27"/>
        <v>248873</v>
      </c>
      <c r="AK60" s="43">
        <f t="shared" si="27"/>
        <v>248301</v>
      </c>
      <c r="AL60" s="43">
        <f t="shared" si="27"/>
        <v>249954</v>
      </c>
      <c r="AM60" s="43">
        <f t="shared" si="27"/>
        <v>253031</v>
      </c>
      <c r="AN60" s="43">
        <f t="shared" si="27"/>
        <v>244816</v>
      </c>
      <c r="AO60" s="43">
        <f t="shared" si="27"/>
        <v>244392</v>
      </c>
      <c r="AP60" s="43">
        <f t="shared" si="27"/>
        <v>243969</v>
      </c>
      <c r="AQ60" s="43">
        <f t="shared" si="27"/>
        <v>243544</v>
      </c>
      <c r="AR60" s="43">
        <f t="shared" si="27"/>
        <v>243121</v>
      </c>
      <c r="AS60" s="43">
        <f t="shared" si="27"/>
        <v>242697</v>
      </c>
      <c r="AT60" s="43">
        <f t="shared" si="27"/>
        <v>242273</v>
      </c>
      <c r="AU60" s="43">
        <f t="shared" si="27"/>
        <v>241849</v>
      </c>
      <c r="AV60" s="43">
        <f t="shared" si="27"/>
        <v>241426</v>
      </c>
      <c r="AW60" s="43">
        <f t="shared" si="27"/>
        <v>241002</v>
      </c>
      <c r="AX60" s="43">
        <f t="shared" si="27"/>
        <v>240578</v>
      </c>
      <c r="AY60" s="43">
        <f t="shared" si="27"/>
        <v>240153</v>
      </c>
      <c r="AZ60" s="43">
        <f t="shared" si="27"/>
        <v>239730</v>
      </c>
      <c r="BA60" s="43">
        <f t="shared" si="27"/>
        <v>239305.5</v>
      </c>
      <c r="BB60" s="43">
        <f t="shared" si="27"/>
        <v>238881.40000000002</v>
      </c>
      <c r="BC60" s="43">
        <f t="shared" si="27"/>
        <v>238457.30000000002</v>
      </c>
      <c r="BD60" s="43">
        <f t="shared" si="27"/>
        <v>238033.19999999998</v>
      </c>
      <c r="BE60" s="43">
        <f t="shared" si="27"/>
        <v>237609.09999999998</v>
      </c>
      <c r="BF60" s="43">
        <f t="shared" si="27"/>
        <v>237185</v>
      </c>
      <c r="BG60" s="43">
        <f t="shared" si="27"/>
        <v>236760.90000000002</v>
      </c>
      <c r="BH60" s="43">
        <f t="shared" si="27"/>
        <v>236336.80000000002</v>
      </c>
      <c r="BI60" s="43">
        <f t="shared" si="27"/>
        <v>235912.69999999998</v>
      </c>
      <c r="BJ60" s="43">
        <f t="shared" si="27"/>
        <v>235488.59999999998</v>
      </c>
      <c r="BK60" s="43">
        <f t="shared" si="27"/>
        <v>235064.5</v>
      </c>
      <c r="BL60" s="43">
        <f t="shared" si="27"/>
        <v>234640.40000000002</v>
      </c>
      <c r="BM60" s="56">
        <f t="shared" si="13"/>
        <v>2843675.4</v>
      </c>
      <c r="BN60" s="43">
        <f t="shared" ref="BN60:BS116" si="28">ROUND($BM60/SUM($AO60:$AZ60)*AO60,-2)</f>
        <v>239300</v>
      </c>
      <c r="BO60" s="43">
        <f t="shared" si="28"/>
        <v>238800</v>
      </c>
      <c r="BP60" s="43">
        <f t="shared" si="28"/>
        <v>238400</v>
      </c>
      <c r="BQ60" s="43">
        <f t="shared" si="26"/>
        <v>238000</v>
      </c>
      <c r="BR60" s="43">
        <f t="shared" si="26"/>
        <v>237600</v>
      </c>
      <c r="BS60" s="43">
        <f t="shared" si="26"/>
        <v>237200</v>
      </c>
      <c r="BT60" s="43">
        <f t="shared" si="26"/>
        <v>236800</v>
      </c>
      <c r="BU60" s="43">
        <f t="shared" si="26"/>
        <v>236400</v>
      </c>
      <c r="BV60" s="43">
        <f t="shared" si="26"/>
        <v>235900</v>
      </c>
      <c r="BW60" s="43">
        <f t="shared" si="26"/>
        <v>235500</v>
      </c>
      <c r="BX60" s="43">
        <f t="shared" si="26"/>
        <v>235100</v>
      </c>
      <c r="BY60" s="43">
        <f t="shared" si="26"/>
        <v>234700</v>
      </c>
      <c r="BZ60" s="64">
        <f t="shared" si="15"/>
        <v>0.93067961791719922</v>
      </c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x14ac:dyDescent="0.25">
      <c r="A61" s="32" t="s">
        <v>179</v>
      </c>
      <c r="B61" s="33">
        <v>5</v>
      </c>
      <c r="C61" s="32" t="s">
        <v>180</v>
      </c>
      <c r="D61" s="32" t="s">
        <v>181</v>
      </c>
      <c r="E61" s="34">
        <v>8038</v>
      </c>
      <c r="F61" s="34">
        <v>8632</v>
      </c>
      <c r="G61" s="34">
        <v>9295</v>
      </c>
      <c r="H61" s="34">
        <v>9713</v>
      </c>
      <c r="I61" s="34">
        <v>9413</v>
      </c>
      <c r="J61" s="34">
        <v>9215</v>
      </c>
      <c r="K61" s="34">
        <v>10328</v>
      </c>
      <c r="L61" s="34">
        <v>10171</v>
      </c>
      <c r="M61" s="34">
        <v>11008</v>
      </c>
      <c r="N61" s="34">
        <v>12793</v>
      </c>
      <c r="O61" s="34">
        <v>12292</v>
      </c>
      <c r="P61" s="34">
        <v>10899</v>
      </c>
      <c r="Q61" s="34">
        <v>10665</v>
      </c>
      <c r="R61" s="34">
        <v>10624</v>
      </c>
      <c r="S61" s="34">
        <v>9686</v>
      </c>
      <c r="T61" s="34">
        <v>9676</v>
      </c>
      <c r="U61" s="34">
        <v>9862</v>
      </c>
      <c r="V61" s="34">
        <v>10572</v>
      </c>
      <c r="W61" s="34">
        <v>9999</v>
      </c>
      <c r="X61" s="34">
        <v>9333</v>
      </c>
      <c r="Y61" s="34">
        <v>8166</v>
      </c>
      <c r="Z61" s="34">
        <v>8380</v>
      </c>
      <c r="AA61" s="34">
        <v>8527</v>
      </c>
      <c r="AB61" s="34">
        <v>8118</v>
      </c>
      <c r="AC61" s="34">
        <v>8480</v>
      </c>
      <c r="AD61" s="34">
        <v>8263</v>
      </c>
      <c r="AE61" s="34">
        <v>9053</v>
      </c>
      <c r="AF61" s="34">
        <v>8525</v>
      </c>
      <c r="AG61" s="34">
        <v>9152</v>
      </c>
      <c r="AH61" s="34">
        <v>8597</v>
      </c>
      <c r="AI61" s="34">
        <v>9857</v>
      </c>
      <c r="AJ61" s="34">
        <v>9157</v>
      </c>
      <c r="AK61" s="34">
        <v>8108</v>
      </c>
      <c r="AL61" s="34">
        <v>9088</v>
      </c>
      <c r="AM61" s="34">
        <v>9768</v>
      </c>
      <c r="AN61" s="34">
        <v>8812</v>
      </c>
      <c r="AO61" s="34">
        <v>8772</v>
      </c>
      <c r="AP61" s="34">
        <v>8732</v>
      </c>
      <c r="AQ61" s="34">
        <v>8693</v>
      </c>
      <c r="AR61" s="34">
        <v>8653</v>
      </c>
      <c r="AS61" s="34">
        <v>8613</v>
      </c>
      <c r="AT61" s="34">
        <v>8573</v>
      </c>
      <c r="AU61" s="34">
        <v>8534</v>
      </c>
      <c r="AV61" s="34">
        <v>8494</v>
      </c>
      <c r="AW61" s="34">
        <v>8454</v>
      </c>
      <c r="AX61" s="34">
        <v>8414</v>
      </c>
      <c r="AY61" s="34">
        <v>8375</v>
      </c>
      <c r="AZ61" s="34">
        <v>8335</v>
      </c>
      <c r="BA61" s="34">
        <v>8295.5</v>
      </c>
      <c r="BB61" s="34">
        <v>8255.9</v>
      </c>
      <c r="BC61" s="34">
        <v>8216.2999999999993</v>
      </c>
      <c r="BD61" s="34">
        <v>8176.7</v>
      </c>
      <c r="BE61" s="34">
        <v>8137.1</v>
      </c>
      <c r="BF61" s="34">
        <v>8097.5</v>
      </c>
      <c r="BG61" s="34">
        <v>8057.9</v>
      </c>
      <c r="BH61" s="34">
        <v>8018.3</v>
      </c>
      <c r="BI61" s="34">
        <v>7978.7</v>
      </c>
      <c r="BJ61" s="34">
        <v>7939.1</v>
      </c>
      <c r="BK61" s="34">
        <v>7899.5</v>
      </c>
      <c r="BL61" s="34">
        <v>7859.9</v>
      </c>
      <c r="BM61" s="34">
        <f t="shared" si="13"/>
        <v>96932.400000000009</v>
      </c>
      <c r="BN61" s="34">
        <f t="shared" si="28"/>
        <v>8300</v>
      </c>
      <c r="BO61" s="34">
        <f t="shared" si="28"/>
        <v>8200</v>
      </c>
      <c r="BP61" s="34">
        <f t="shared" si="28"/>
        <v>8200</v>
      </c>
      <c r="BQ61" s="34">
        <f t="shared" si="26"/>
        <v>8200</v>
      </c>
      <c r="BR61" s="34">
        <f t="shared" si="26"/>
        <v>8100</v>
      </c>
      <c r="BS61" s="34">
        <f t="shared" si="26"/>
        <v>8100</v>
      </c>
      <c r="BT61" s="34">
        <f t="shared" si="26"/>
        <v>8100</v>
      </c>
      <c r="BU61" s="34">
        <f t="shared" si="26"/>
        <v>8000</v>
      </c>
      <c r="BV61" s="34">
        <f t="shared" si="26"/>
        <v>8000</v>
      </c>
      <c r="BW61" s="34">
        <f t="shared" si="26"/>
        <v>7900</v>
      </c>
      <c r="BX61" s="34">
        <f t="shared" si="26"/>
        <v>7900</v>
      </c>
      <c r="BY61" s="34">
        <f t="shared" si="26"/>
        <v>7900</v>
      </c>
      <c r="BZ61" s="64">
        <f t="shared" si="15"/>
        <v>0.65090110468225237</v>
      </c>
    </row>
    <row r="62" spans="1:255" x14ac:dyDescent="0.25">
      <c r="A62" s="32" t="s">
        <v>182</v>
      </c>
      <c r="B62" s="33">
        <v>5</v>
      </c>
      <c r="C62" s="32" t="s">
        <v>180</v>
      </c>
      <c r="D62" s="32" t="s">
        <v>183</v>
      </c>
      <c r="E62" s="34">
        <v>3872</v>
      </c>
      <c r="F62" s="34">
        <v>2915</v>
      </c>
      <c r="G62" s="34">
        <v>1687</v>
      </c>
      <c r="H62" s="34">
        <v>712</v>
      </c>
      <c r="I62" s="34">
        <v>272</v>
      </c>
      <c r="J62" s="34">
        <v>1845</v>
      </c>
      <c r="K62" s="34">
        <v>468</v>
      </c>
      <c r="L62" s="34">
        <v>167</v>
      </c>
      <c r="M62" s="34">
        <v>483</v>
      </c>
      <c r="N62" s="34">
        <v>-767</v>
      </c>
      <c r="O62" s="34">
        <v>-1502</v>
      </c>
      <c r="P62" s="34">
        <v>-2779</v>
      </c>
      <c r="Q62" s="34">
        <v>-3424</v>
      </c>
      <c r="R62" s="34">
        <v>-4453</v>
      </c>
      <c r="S62" s="34">
        <v>-4366</v>
      </c>
      <c r="T62" s="34">
        <v>-4375</v>
      </c>
      <c r="U62" s="34">
        <v>-3247</v>
      </c>
      <c r="V62" s="34">
        <v>-3466</v>
      </c>
      <c r="W62" s="34">
        <v>-3472</v>
      </c>
      <c r="X62" s="34">
        <v>-3144</v>
      </c>
      <c r="Y62" s="34">
        <v>-4178</v>
      </c>
      <c r="Z62" s="34">
        <v>-4518</v>
      </c>
      <c r="AA62" s="34">
        <v>-4707</v>
      </c>
      <c r="AB62" s="34">
        <v>-4536</v>
      </c>
      <c r="AC62" s="34">
        <v>-5147</v>
      </c>
      <c r="AD62" s="34">
        <v>-4390</v>
      </c>
      <c r="AE62" s="34">
        <v>-3977</v>
      </c>
      <c r="AF62" s="34">
        <v>-4666</v>
      </c>
      <c r="AG62" s="34">
        <v>-4615</v>
      </c>
      <c r="AH62" s="34">
        <v>-4336</v>
      </c>
      <c r="AI62" s="34">
        <v>-3536</v>
      </c>
      <c r="AJ62" s="34">
        <v>-4048</v>
      </c>
      <c r="AK62" s="34">
        <v>-4131</v>
      </c>
      <c r="AL62" s="34">
        <v>-4626</v>
      </c>
      <c r="AM62" s="34">
        <v>-4660</v>
      </c>
      <c r="AN62" s="34">
        <v>-6347</v>
      </c>
      <c r="AO62" s="34">
        <v>-6559</v>
      </c>
      <c r="AP62" s="34">
        <v>-6771</v>
      </c>
      <c r="AQ62" s="34">
        <v>-6983</v>
      </c>
      <c r="AR62" s="34">
        <v>-7195</v>
      </c>
      <c r="AS62" s="34">
        <v>-7407</v>
      </c>
      <c r="AT62" s="34">
        <v>-7619</v>
      </c>
      <c r="AU62" s="34">
        <v>-7831</v>
      </c>
      <c r="AV62" s="34">
        <v>-8043</v>
      </c>
      <c r="AW62" s="34">
        <v>-8255</v>
      </c>
      <c r="AX62" s="34">
        <v>-8467</v>
      </c>
      <c r="AY62" s="34">
        <v>-8679</v>
      </c>
      <c r="AZ62" s="34">
        <v>-8891</v>
      </c>
      <c r="BA62" s="34">
        <v>-9103</v>
      </c>
      <c r="BB62" s="34">
        <v>-9315</v>
      </c>
      <c r="BC62" s="34">
        <v>-9527</v>
      </c>
      <c r="BD62" s="34">
        <v>-9739</v>
      </c>
      <c r="BE62" s="34">
        <v>-9951</v>
      </c>
      <c r="BF62" s="34">
        <v>-10163</v>
      </c>
      <c r="BG62" s="34">
        <v>-10375</v>
      </c>
      <c r="BH62" s="34">
        <v>-10587</v>
      </c>
      <c r="BI62" s="34">
        <v>-10799</v>
      </c>
      <c r="BJ62" s="34">
        <v>-11011</v>
      </c>
      <c r="BK62" s="34">
        <v>-11223</v>
      </c>
      <c r="BL62" s="34">
        <v>-11435</v>
      </c>
      <c r="BM62" s="34">
        <f t="shared" si="13"/>
        <v>-123228</v>
      </c>
      <c r="BN62" s="34">
        <f t="shared" si="28"/>
        <v>-8700</v>
      </c>
      <c r="BO62" s="34">
        <f t="shared" si="28"/>
        <v>-9000</v>
      </c>
      <c r="BP62" s="34">
        <f t="shared" si="28"/>
        <v>-9300</v>
      </c>
      <c r="BQ62" s="34">
        <f t="shared" si="26"/>
        <v>-9600</v>
      </c>
      <c r="BR62" s="34">
        <f t="shared" si="26"/>
        <v>-9800</v>
      </c>
      <c r="BS62" s="34">
        <f t="shared" si="26"/>
        <v>-10100</v>
      </c>
      <c r="BT62" s="34">
        <f t="shared" si="26"/>
        <v>-10400</v>
      </c>
      <c r="BU62" s="34">
        <f t="shared" si="26"/>
        <v>-10700</v>
      </c>
      <c r="BV62" s="34">
        <f t="shared" si="26"/>
        <v>-11000</v>
      </c>
      <c r="BW62" s="34">
        <f t="shared" si="26"/>
        <v>-11300</v>
      </c>
      <c r="BX62" s="34">
        <f t="shared" si="26"/>
        <v>-11500</v>
      </c>
      <c r="BY62" s="34">
        <f t="shared" si="26"/>
        <v>-11800</v>
      </c>
      <c r="BZ62" s="64">
        <f t="shared" si="15"/>
        <v>0.96260104032670957</v>
      </c>
    </row>
    <row r="63" spans="1:255" x14ac:dyDescent="0.25">
      <c r="A63" s="32" t="s">
        <v>184</v>
      </c>
      <c r="B63" s="33">
        <v>5</v>
      </c>
      <c r="C63" s="32" t="s">
        <v>180</v>
      </c>
      <c r="D63" s="32" t="s">
        <v>185</v>
      </c>
      <c r="E63" s="34">
        <v>5398</v>
      </c>
      <c r="F63" s="34">
        <v>4785</v>
      </c>
      <c r="G63" s="34">
        <v>4609</v>
      </c>
      <c r="H63" s="34">
        <v>3867</v>
      </c>
      <c r="I63" s="34">
        <v>4480</v>
      </c>
      <c r="J63" s="34">
        <v>3737</v>
      </c>
      <c r="K63" s="34">
        <v>3863</v>
      </c>
      <c r="L63" s="34">
        <v>3793</v>
      </c>
      <c r="M63" s="34">
        <v>3716</v>
      </c>
      <c r="N63" s="34">
        <v>3512</v>
      </c>
      <c r="O63" s="34">
        <v>2359</v>
      </c>
      <c r="P63" s="34">
        <v>2493</v>
      </c>
      <c r="Q63" s="34">
        <v>3059</v>
      </c>
      <c r="R63" s="34">
        <v>3672</v>
      </c>
      <c r="S63" s="34">
        <v>2735</v>
      </c>
      <c r="T63" s="34">
        <v>2502</v>
      </c>
      <c r="U63" s="34">
        <v>1917</v>
      </c>
      <c r="V63" s="34">
        <v>318</v>
      </c>
      <c r="W63" s="34">
        <v>900</v>
      </c>
      <c r="X63" s="34">
        <v>1435</v>
      </c>
      <c r="Y63" s="34">
        <v>627</v>
      </c>
      <c r="Z63" s="34">
        <v>1619</v>
      </c>
      <c r="AA63" s="34">
        <v>3049</v>
      </c>
      <c r="AB63" s="34">
        <v>3142</v>
      </c>
      <c r="AC63" s="34">
        <v>1290</v>
      </c>
      <c r="AD63" s="34">
        <v>991</v>
      </c>
      <c r="AE63" s="34">
        <v>-71</v>
      </c>
      <c r="AF63" s="34">
        <v>1184</v>
      </c>
      <c r="AG63" s="34">
        <v>2</v>
      </c>
      <c r="AH63" s="34">
        <v>671</v>
      </c>
      <c r="AI63" s="34">
        <v>1298</v>
      </c>
      <c r="AJ63" s="34">
        <v>2345</v>
      </c>
      <c r="AK63" s="34">
        <v>3840</v>
      </c>
      <c r="AL63" s="34">
        <v>4530</v>
      </c>
      <c r="AM63" s="34">
        <v>3534</v>
      </c>
      <c r="AN63" s="34">
        <v>1139</v>
      </c>
      <c r="AO63" s="34">
        <v>1058</v>
      </c>
      <c r="AP63" s="34">
        <v>976</v>
      </c>
      <c r="AQ63" s="34">
        <v>895</v>
      </c>
      <c r="AR63" s="34">
        <v>813</v>
      </c>
      <c r="AS63" s="34">
        <v>732</v>
      </c>
      <c r="AT63" s="34">
        <v>650</v>
      </c>
      <c r="AU63" s="34">
        <v>569</v>
      </c>
      <c r="AV63" s="34">
        <v>487</v>
      </c>
      <c r="AW63" s="34">
        <v>406</v>
      </c>
      <c r="AX63" s="34">
        <v>324</v>
      </c>
      <c r="AY63" s="34">
        <v>243</v>
      </c>
      <c r="AZ63" s="34">
        <v>161</v>
      </c>
      <c r="BA63" s="34">
        <v>79.5</v>
      </c>
      <c r="BB63" s="34">
        <v>-2.1000000000000201</v>
      </c>
      <c r="BC63" s="34">
        <v>-83.7</v>
      </c>
      <c r="BD63" s="34">
        <v>-165.3</v>
      </c>
      <c r="BE63" s="34">
        <v>-246.9</v>
      </c>
      <c r="BF63" s="34">
        <v>-328.5</v>
      </c>
      <c r="BG63" s="34">
        <v>-410.1</v>
      </c>
      <c r="BH63" s="34">
        <v>-491.7</v>
      </c>
      <c r="BI63" s="34">
        <v>-573.29999999999995</v>
      </c>
      <c r="BJ63" s="34">
        <v>-654.9</v>
      </c>
      <c r="BK63" s="34">
        <v>-736.5</v>
      </c>
      <c r="BL63" s="34">
        <v>-818.1</v>
      </c>
      <c r="BM63" s="34">
        <f t="shared" si="13"/>
        <v>-4431.6000000000004</v>
      </c>
      <c r="BN63" s="34">
        <f t="shared" si="28"/>
        <v>-600</v>
      </c>
      <c r="BO63" s="34">
        <f t="shared" si="28"/>
        <v>-600</v>
      </c>
      <c r="BP63" s="34">
        <f t="shared" si="28"/>
        <v>-500</v>
      </c>
      <c r="BQ63" s="34">
        <f t="shared" si="26"/>
        <v>-500</v>
      </c>
      <c r="BR63" s="34">
        <f t="shared" si="26"/>
        <v>-400</v>
      </c>
      <c r="BS63" s="34">
        <f t="shared" si="26"/>
        <v>-400</v>
      </c>
      <c r="BT63" s="34">
        <f t="shared" si="26"/>
        <v>-300</v>
      </c>
      <c r="BU63" s="34">
        <f t="shared" si="26"/>
        <v>-300</v>
      </c>
      <c r="BV63" s="34">
        <f t="shared" si="26"/>
        <v>-200</v>
      </c>
      <c r="BW63" s="34">
        <f t="shared" si="26"/>
        <v>-200</v>
      </c>
      <c r="BX63" s="34">
        <f t="shared" si="26"/>
        <v>-100</v>
      </c>
      <c r="BY63" s="34">
        <f t="shared" si="26"/>
        <v>-100</v>
      </c>
      <c r="BZ63" s="64">
        <f t="shared" si="15"/>
        <v>0.83216396080898003</v>
      </c>
    </row>
    <row r="64" spans="1:255" x14ac:dyDescent="0.25">
      <c r="A64" s="37" t="s">
        <v>186</v>
      </c>
      <c r="B64" s="38">
        <v>5</v>
      </c>
      <c r="C64" s="37" t="s">
        <v>180</v>
      </c>
      <c r="D64" s="37" t="s">
        <v>187</v>
      </c>
      <c r="E64" s="39">
        <v>12464</v>
      </c>
      <c r="F64" s="39">
        <v>13450</v>
      </c>
      <c r="G64" s="39">
        <v>12710</v>
      </c>
      <c r="H64" s="39">
        <v>13846</v>
      </c>
      <c r="I64" s="39">
        <v>12279</v>
      </c>
      <c r="J64" s="39">
        <v>11220</v>
      </c>
      <c r="K64" s="39">
        <v>10836</v>
      </c>
      <c r="L64" s="39">
        <v>9819</v>
      </c>
      <c r="M64" s="39">
        <v>10699</v>
      </c>
      <c r="N64" s="39">
        <v>11366</v>
      </c>
      <c r="O64" s="39">
        <v>12447</v>
      </c>
      <c r="P64" s="39">
        <v>10788</v>
      </c>
      <c r="Q64" s="39">
        <v>10173</v>
      </c>
      <c r="R64" s="39">
        <v>8750</v>
      </c>
      <c r="S64" s="39">
        <v>7593</v>
      </c>
      <c r="T64" s="39">
        <v>8664</v>
      </c>
      <c r="U64" s="39">
        <v>8057</v>
      </c>
      <c r="V64" s="39">
        <v>8236</v>
      </c>
      <c r="W64" s="39">
        <v>8327</v>
      </c>
      <c r="X64" s="39">
        <v>9341</v>
      </c>
      <c r="Y64" s="39">
        <v>8520</v>
      </c>
      <c r="Z64" s="39">
        <v>9467</v>
      </c>
      <c r="AA64" s="39">
        <v>9291</v>
      </c>
      <c r="AB64" s="39">
        <v>9558</v>
      </c>
      <c r="AC64" s="39">
        <v>10208</v>
      </c>
      <c r="AD64" s="39">
        <v>11080</v>
      </c>
      <c r="AE64" s="39">
        <v>11064</v>
      </c>
      <c r="AF64" s="39">
        <v>11663</v>
      </c>
      <c r="AG64" s="39">
        <v>11155</v>
      </c>
      <c r="AH64" s="39">
        <v>11550</v>
      </c>
      <c r="AI64" s="39">
        <v>11038</v>
      </c>
      <c r="AJ64" s="39">
        <v>10233</v>
      </c>
      <c r="AK64" s="39">
        <v>10653</v>
      </c>
      <c r="AL64" s="39">
        <v>11733</v>
      </c>
      <c r="AM64" s="39">
        <v>11924</v>
      </c>
      <c r="AN64" s="39">
        <v>9934</v>
      </c>
      <c r="AO64" s="39">
        <v>9899</v>
      </c>
      <c r="AP64" s="39">
        <v>9863</v>
      </c>
      <c r="AQ64" s="39">
        <v>9827</v>
      </c>
      <c r="AR64" s="39">
        <v>9792</v>
      </c>
      <c r="AS64" s="39">
        <v>9756</v>
      </c>
      <c r="AT64" s="39">
        <v>9720</v>
      </c>
      <c r="AU64" s="39">
        <v>9684</v>
      </c>
      <c r="AV64" s="39">
        <v>9649</v>
      </c>
      <c r="AW64" s="39">
        <v>9613</v>
      </c>
      <c r="AX64" s="39">
        <v>9577</v>
      </c>
      <c r="AY64" s="39">
        <v>9542</v>
      </c>
      <c r="AZ64" s="39">
        <v>9506</v>
      </c>
      <c r="BA64" s="39">
        <v>9470.5</v>
      </c>
      <c r="BB64" s="39">
        <v>9434.9</v>
      </c>
      <c r="BC64" s="39">
        <v>9399.2999999999993</v>
      </c>
      <c r="BD64" s="39">
        <v>9363.7000000000007</v>
      </c>
      <c r="BE64" s="39">
        <v>9328.1</v>
      </c>
      <c r="BF64" s="39">
        <v>9292.5</v>
      </c>
      <c r="BG64" s="39">
        <v>9256.9</v>
      </c>
      <c r="BH64" s="39">
        <v>9221.2999999999993</v>
      </c>
      <c r="BI64" s="39">
        <v>9185.7000000000007</v>
      </c>
      <c r="BJ64" s="39">
        <v>9150.1</v>
      </c>
      <c r="BK64" s="39">
        <v>9114.5</v>
      </c>
      <c r="BL64" s="39">
        <v>9078.9</v>
      </c>
      <c r="BM64" s="39">
        <f t="shared" si="13"/>
        <v>111296.4</v>
      </c>
      <c r="BN64" s="39">
        <f t="shared" si="28"/>
        <v>9500</v>
      </c>
      <c r="BO64" s="39">
        <f t="shared" si="28"/>
        <v>9400</v>
      </c>
      <c r="BP64" s="39">
        <f t="shared" si="28"/>
        <v>9400</v>
      </c>
      <c r="BQ64" s="39">
        <f t="shared" si="26"/>
        <v>9400</v>
      </c>
      <c r="BR64" s="39">
        <f t="shared" si="26"/>
        <v>9300</v>
      </c>
      <c r="BS64" s="39">
        <f t="shared" si="26"/>
        <v>9300</v>
      </c>
      <c r="BT64" s="39">
        <f t="shared" si="26"/>
        <v>9300</v>
      </c>
      <c r="BU64" s="39">
        <f t="shared" si="26"/>
        <v>9200</v>
      </c>
      <c r="BV64" s="39">
        <f t="shared" si="26"/>
        <v>9200</v>
      </c>
      <c r="BW64" s="39">
        <f t="shared" si="26"/>
        <v>9200</v>
      </c>
      <c r="BX64" s="39">
        <f t="shared" si="26"/>
        <v>9100</v>
      </c>
      <c r="BY64" s="39">
        <f t="shared" si="26"/>
        <v>9100</v>
      </c>
      <c r="BZ64" s="64">
        <f t="shared" si="15"/>
        <v>0.47211634680884196</v>
      </c>
    </row>
    <row r="65" spans="1:255" s="31" customFormat="1" x14ac:dyDescent="0.25">
      <c r="A65" s="40"/>
      <c r="B65" s="41"/>
      <c r="C65" s="40" t="s">
        <v>188</v>
      </c>
      <c r="D65" s="40"/>
      <c r="E65" s="43">
        <f t="shared" ref="E65:BL65" si="29">SUBTOTAL(9,E61:E64)</f>
        <v>29772</v>
      </c>
      <c r="F65" s="43">
        <f t="shared" si="29"/>
        <v>29782</v>
      </c>
      <c r="G65" s="43">
        <f t="shared" si="29"/>
        <v>28301</v>
      </c>
      <c r="H65" s="43">
        <f t="shared" si="29"/>
        <v>28138</v>
      </c>
      <c r="I65" s="43">
        <f t="shared" si="29"/>
        <v>26444</v>
      </c>
      <c r="J65" s="43">
        <f t="shared" si="29"/>
        <v>26017</v>
      </c>
      <c r="K65" s="43">
        <f t="shared" si="29"/>
        <v>25495</v>
      </c>
      <c r="L65" s="43">
        <f t="shared" si="29"/>
        <v>23950</v>
      </c>
      <c r="M65" s="43">
        <f t="shared" si="29"/>
        <v>25906</v>
      </c>
      <c r="N65" s="43">
        <f t="shared" si="29"/>
        <v>26904</v>
      </c>
      <c r="O65" s="43">
        <f t="shared" si="29"/>
        <v>25596</v>
      </c>
      <c r="P65" s="43">
        <f t="shared" si="29"/>
        <v>21401</v>
      </c>
      <c r="Q65" s="43">
        <f t="shared" si="29"/>
        <v>20473</v>
      </c>
      <c r="R65" s="43">
        <f t="shared" si="29"/>
        <v>18593</v>
      </c>
      <c r="S65" s="43">
        <f t="shared" si="29"/>
        <v>15648</v>
      </c>
      <c r="T65" s="43">
        <f t="shared" si="29"/>
        <v>16467</v>
      </c>
      <c r="U65" s="43">
        <f t="shared" si="29"/>
        <v>16589</v>
      </c>
      <c r="V65" s="43">
        <f t="shared" si="29"/>
        <v>15660</v>
      </c>
      <c r="W65" s="43">
        <f t="shared" si="29"/>
        <v>15754</v>
      </c>
      <c r="X65" s="43">
        <f t="shared" si="29"/>
        <v>16965</v>
      </c>
      <c r="Y65" s="43">
        <f t="shared" si="29"/>
        <v>13135</v>
      </c>
      <c r="Z65" s="43">
        <f t="shared" si="29"/>
        <v>14948</v>
      </c>
      <c r="AA65" s="43">
        <f t="shared" si="29"/>
        <v>16160</v>
      </c>
      <c r="AB65" s="43">
        <f t="shared" si="29"/>
        <v>16282</v>
      </c>
      <c r="AC65" s="43">
        <f t="shared" si="29"/>
        <v>14831</v>
      </c>
      <c r="AD65" s="43">
        <f t="shared" si="29"/>
        <v>15944</v>
      </c>
      <c r="AE65" s="43">
        <f t="shared" si="29"/>
        <v>16069</v>
      </c>
      <c r="AF65" s="43">
        <f t="shared" si="29"/>
        <v>16706</v>
      </c>
      <c r="AG65" s="43">
        <f t="shared" si="29"/>
        <v>15694</v>
      </c>
      <c r="AH65" s="43">
        <f t="shared" si="29"/>
        <v>16482</v>
      </c>
      <c r="AI65" s="43">
        <f t="shared" si="29"/>
        <v>18657</v>
      </c>
      <c r="AJ65" s="43">
        <f t="shared" si="29"/>
        <v>17687</v>
      </c>
      <c r="AK65" s="43">
        <f t="shared" si="29"/>
        <v>18470</v>
      </c>
      <c r="AL65" s="43">
        <f t="shared" si="29"/>
        <v>20725</v>
      </c>
      <c r="AM65" s="43">
        <f t="shared" si="29"/>
        <v>20566</v>
      </c>
      <c r="AN65" s="43">
        <f t="shared" si="29"/>
        <v>13538</v>
      </c>
      <c r="AO65" s="43">
        <f t="shared" si="29"/>
        <v>13170</v>
      </c>
      <c r="AP65" s="43">
        <f t="shared" si="29"/>
        <v>12800</v>
      </c>
      <c r="AQ65" s="43">
        <f t="shared" si="29"/>
        <v>12432</v>
      </c>
      <c r="AR65" s="43">
        <f t="shared" si="29"/>
        <v>12063</v>
      </c>
      <c r="AS65" s="43">
        <f t="shared" si="29"/>
        <v>11694</v>
      </c>
      <c r="AT65" s="43">
        <f t="shared" si="29"/>
        <v>11324</v>
      </c>
      <c r="AU65" s="43">
        <f t="shared" si="29"/>
        <v>10956</v>
      </c>
      <c r="AV65" s="43">
        <f t="shared" si="29"/>
        <v>10587</v>
      </c>
      <c r="AW65" s="43">
        <f t="shared" si="29"/>
        <v>10218</v>
      </c>
      <c r="AX65" s="43">
        <f t="shared" si="29"/>
        <v>9848</v>
      </c>
      <c r="AY65" s="43">
        <f t="shared" si="29"/>
        <v>9481</v>
      </c>
      <c r="AZ65" s="43">
        <f t="shared" si="29"/>
        <v>9111</v>
      </c>
      <c r="BA65" s="43">
        <f t="shared" si="29"/>
        <v>8742.5</v>
      </c>
      <c r="BB65" s="43">
        <f t="shared" si="29"/>
        <v>8373.6999999999989</v>
      </c>
      <c r="BC65" s="43">
        <f t="shared" si="29"/>
        <v>8004.8999999999987</v>
      </c>
      <c r="BD65" s="43">
        <f t="shared" si="29"/>
        <v>7636.1</v>
      </c>
      <c r="BE65" s="43">
        <f t="shared" si="29"/>
        <v>7267.3000000000011</v>
      </c>
      <c r="BF65" s="43">
        <f t="shared" si="29"/>
        <v>6898.5</v>
      </c>
      <c r="BG65" s="43">
        <f t="shared" si="29"/>
        <v>6529.6999999999989</v>
      </c>
      <c r="BH65" s="43">
        <f t="shared" si="29"/>
        <v>6160.9</v>
      </c>
      <c r="BI65" s="43">
        <f t="shared" si="29"/>
        <v>5792.1</v>
      </c>
      <c r="BJ65" s="43">
        <f t="shared" si="29"/>
        <v>5423.3000000000011</v>
      </c>
      <c r="BK65" s="43">
        <f t="shared" si="29"/>
        <v>5054.5</v>
      </c>
      <c r="BL65" s="43">
        <f t="shared" si="29"/>
        <v>4685.6999999999989</v>
      </c>
      <c r="BM65" s="56">
        <f t="shared" si="13"/>
        <v>80569.2</v>
      </c>
      <c r="BN65" s="43">
        <f t="shared" si="28"/>
        <v>7900</v>
      </c>
      <c r="BO65" s="43">
        <f t="shared" si="28"/>
        <v>7700</v>
      </c>
      <c r="BP65" s="43">
        <f t="shared" si="28"/>
        <v>7500</v>
      </c>
      <c r="BQ65" s="43">
        <f t="shared" si="26"/>
        <v>7300</v>
      </c>
      <c r="BR65" s="43">
        <f t="shared" si="26"/>
        <v>7000</v>
      </c>
      <c r="BS65" s="43">
        <f t="shared" si="26"/>
        <v>6800</v>
      </c>
      <c r="BT65" s="43">
        <f t="shared" si="26"/>
        <v>6600</v>
      </c>
      <c r="BU65" s="43">
        <f t="shared" si="26"/>
        <v>6400</v>
      </c>
      <c r="BV65" s="43">
        <f t="shared" si="26"/>
        <v>6200</v>
      </c>
      <c r="BW65" s="43">
        <f t="shared" si="26"/>
        <v>5900</v>
      </c>
      <c r="BX65" s="43">
        <f t="shared" si="26"/>
        <v>5700</v>
      </c>
      <c r="BY65" s="43">
        <f t="shared" si="26"/>
        <v>5500</v>
      </c>
      <c r="BZ65" s="64">
        <f t="shared" si="15"/>
        <v>0.92992451287796729</v>
      </c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x14ac:dyDescent="0.25">
      <c r="A66" s="32" t="s">
        <v>189</v>
      </c>
      <c r="B66" s="33">
        <v>6</v>
      </c>
      <c r="C66" s="32" t="s">
        <v>190</v>
      </c>
      <c r="D66" s="32" t="s">
        <v>191</v>
      </c>
      <c r="E66" s="34">
        <v>753</v>
      </c>
      <c r="F66" s="34">
        <v>945</v>
      </c>
      <c r="G66" s="34">
        <v>1908</v>
      </c>
      <c r="H66" s="34">
        <v>1245</v>
      </c>
      <c r="I66" s="34">
        <v>1953</v>
      </c>
      <c r="J66" s="34">
        <v>1093</v>
      </c>
      <c r="K66" s="34">
        <v>1546</v>
      </c>
      <c r="L66" s="34">
        <v>1423</v>
      </c>
      <c r="M66" s="34">
        <v>1823</v>
      </c>
      <c r="N66" s="34">
        <v>585</v>
      </c>
      <c r="O66" s="34">
        <v>169</v>
      </c>
      <c r="P66" s="34">
        <v>269</v>
      </c>
      <c r="Q66" s="34">
        <v>-905</v>
      </c>
      <c r="R66" s="34">
        <v>211</v>
      </c>
      <c r="S66" s="34">
        <v>1312</v>
      </c>
      <c r="T66" s="34">
        <v>1062</v>
      </c>
      <c r="U66" s="34">
        <v>1003</v>
      </c>
      <c r="V66" s="34">
        <v>712</v>
      </c>
      <c r="W66" s="34">
        <v>728</v>
      </c>
      <c r="X66" s="34">
        <v>1853</v>
      </c>
      <c r="Y66" s="34">
        <v>2412</v>
      </c>
      <c r="Z66" s="34">
        <v>1978</v>
      </c>
      <c r="AA66" s="34">
        <v>1620</v>
      </c>
      <c r="AB66" s="34">
        <v>2162</v>
      </c>
      <c r="AC66" s="34">
        <v>2694</v>
      </c>
      <c r="AD66" s="34">
        <v>3365</v>
      </c>
      <c r="AE66" s="34">
        <v>3409</v>
      </c>
      <c r="AF66" s="34">
        <v>4055</v>
      </c>
      <c r="AG66" s="34">
        <v>4066</v>
      </c>
      <c r="AH66" s="34">
        <v>5062</v>
      </c>
      <c r="AI66" s="34">
        <v>4309</v>
      </c>
      <c r="AJ66" s="34">
        <v>4455</v>
      </c>
      <c r="AK66" s="34">
        <v>4774</v>
      </c>
      <c r="AL66" s="34">
        <v>4638</v>
      </c>
      <c r="AM66" s="34">
        <v>5386</v>
      </c>
      <c r="AN66" s="34">
        <v>4375</v>
      </c>
      <c r="AO66" s="34">
        <v>5100</v>
      </c>
      <c r="AP66" s="34">
        <v>5100</v>
      </c>
      <c r="AQ66" s="34">
        <v>5100</v>
      </c>
      <c r="AR66" s="34">
        <v>5100</v>
      </c>
      <c r="AS66" s="34">
        <v>5100</v>
      </c>
      <c r="AT66" s="34">
        <v>5100</v>
      </c>
      <c r="AU66" s="34">
        <v>5100</v>
      </c>
      <c r="AV66" s="34">
        <v>5100</v>
      </c>
      <c r="AW66" s="34">
        <v>5100</v>
      </c>
      <c r="AX66" s="34">
        <v>5100</v>
      </c>
      <c r="AY66" s="34">
        <v>5100</v>
      </c>
      <c r="AZ66" s="34">
        <v>5100</v>
      </c>
      <c r="BA66" s="34">
        <v>5100</v>
      </c>
      <c r="BB66" s="34">
        <v>5100</v>
      </c>
      <c r="BC66" s="34">
        <v>5100</v>
      </c>
      <c r="BD66" s="34">
        <v>5100</v>
      </c>
      <c r="BE66" s="34">
        <v>5100</v>
      </c>
      <c r="BF66" s="34">
        <v>5100</v>
      </c>
      <c r="BG66" s="34">
        <v>5100</v>
      </c>
      <c r="BH66" s="34">
        <v>5100</v>
      </c>
      <c r="BI66" s="34">
        <v>5100</v>
      </c>
      <c r="BJ66" s="34">
        <v>5100</v>
      </c>
      <c r="BK66" s="34">
        <v>5100</v>
      </c>
      <c r="BL66" s="34">
        <v>5100</v>
      </c>
      <c r="BM66" s="34">
        <f t="shared" si="13"/>
        <v>61200</v>
      </c>
      <c r="BN66" s="34">
        <f t="shared" si="28"/>
        <v>5100</v>
      </c>
      <c r="BO66" s="34">
        <f t="shared" si="28"/>
        <v>5100</v>
      </c>
      <c r="BP66" s="34">
        <f t="shared" si="28"/>
        <v>5100</v>
      </c>
      <c r="BQ66" s="34">
        <f t="shared" si="26"/>
        <v>5100</v>
      </c>
      <c r="BR66" s="34">
        <f t="shared" si="26"/>
        <v>5100</v>
      </c>
      <c r="BS66" s="34">
        <f t="shared" si="26"/>
        <v>5100</v>
      </c>
      <c r="BT66" s="34">
        <f t="shared" si="26"/>
        <v>5100</v>
      </c>
      <c r="BU66" s="34">
        <f t="shared" si="26"/>
        <v>5100</v>
      </c>
      <c r="BV66" s="34">
        <f t="shared" si="26"/>
        <v>5100</v>
      </c>
      <c r="BW66" s="34">
        <f t="shared" si="26"/>
        <v>5100</v>
      </c>
      <c r="BX66" s="34">
        <f t="shared" si="26"/>
        <v>5100</v>
      </c>
      <c r="BY66" s="34">
        <f t="shared" si="26"/>
        <v>5100</v>
      </c>
      <c r="BZ66" s="64">
        <f t="shared" si="15"/>
        <v>0.88398685249245168</v>
      </c>
    </row>
    <row r="67" spans="1:255" x14ac:dyDescent="0.25">
      <c r="A67" s="32" t="s">
        <v>192</v>
      </c>
      <c r="B67" s="33">
        <v>6</v>
      </c>
      <c r="C67" s="32" t="s">
        <v>190</v>
      </c>
      <c r="D67" s="32" t="s">
        <v>193</v>
      </c>
      <c r="E67" s="34">
        <v>7855</v>
      </c>
      <c r="F67" s="34">
        <v>6368</v>
      </c>
      <c r="G67" s="34">
        <v>6346</v>
      </c>
      <c r="H67" s="34">
        <v>5931</v>
      </c>
      <c r="I67" s="34">
        <v>6622</v>
      </c>
      <c r="J67" s="34">
        <v>7324</v>
      </c>
      <c r="K67" s="34">
        <v>7386</v>
      </c>
      <c r="L67" s="34">
        <v>6800</v>
      </c>
      <c r="M67" s="34">
        <v>7096</v>
      </c>
      <c r="N67" s="34">
        <v>6393</v>
      </c>
      <c r="O67" s="34">
        <v>5878</v>
      </c>
      <c r="P67" s="34">
        <v>5766</v>
      </c>
      <c r="Q67" s="34">
        <v>5120</v>
      </c>
      <c r="R67" s="34">
        <v>5182</v>
      </c>
      <c r="S67" s="34">
        <v>5614</v>
      </c>
      <c r="T67" s="34">
        <v>6373</v>
      </c>
      <c r="U67" s="34">
        <v>6045</v>
      </c>
      <c r="V67" s="34">
        <v>6140</v>
      </c>
      <c r="W67" s="34">
        <v>5118</v>
      </c>
      <c r="X67" s="34">
        <v>4562</v>
      </c>
      <c r="Y67" s="34">
        <v>3963</v>
      </c>
      <c r="Z67" s="34">
        <v>4175</v>
      </c>
      <c r="AA67" s="34">
        <v>5926</v>
      </c>
      <c r="AB67" s="34">
        <v>6172</v>
      </c>
      <c r="AC67" s="34">
        <v>6658</v>
      </c>
      <c r="AD67" s="34">
        <v>5313</v>
      </c>
      <c r="AE67" s="34">
        <v>3717</v>
      </c>
      <c r="AF67" s="34">
        <v>4594</v>
      </c>
      <c r="AG67" s="34">
        <v>5834</v>
      </c>
      <c r="AH67" s="34">
        <v>6071</v>
      </c>
      <c r="AI67" s="34">
        <v>5382</v>
      </c>
      <c r="AJ67" s="34">
        <v>4844</v>
      </c>
      <c r="AK67" s="34">
        <v>4171</v>
      </c>
      <c r="AL67" s="34">
        <v>4172</v>
      </c>
      <c r="AM67" s="34">
        <v>3156</v>
      </c>
      <c r="AN67" s="34">
        <v>4278</v>
      </c>
      <c r="AO67" s="34">
        <v>3800</v>
      </c>
      <c r="AP67" s="34">
        <v>3800</v>
      </c>
      <c r="AQ67" s="34">
        <v>3800</v>
      </c>
      <c r="AR67" s="34">
        <v>3800</v>
      </c>
      <c r="AS67" s="34">
        <v>3800</v>
      </c>
      <c r="AT67" s="34">
        <v>3800</v>
      </c>
      <c r="AU67" s="34">
        <v>3800</v>
      </c>
      <c r="AV67" s="34">
        <v>3800</v>
      </c>
      <c r="AW67" s="34">
        <v>3800</v>
      </c>
      <c r="AX67" s="34">
        <v>3800</v>
      </c>
      <c r="AY67" s="34">
        <v>3800</v>
      </c>
      <c r="AZ67" s="34">
        <v>3800</v>
      </c>
      <c r="BA67" s="34">
        <v>3800</v>
      </c>
      <c r="BB67" s="34">
        <v>3800</v>
      </c>
      <c r="BC67" s="34">
        <v>3800</v>
      </c>
      <c r="BD67" s="34">
        <v>3800</v>
      </c>
      <c r="BE67" s="34">
        <v>3800</v>
      </c>
      <c r="BF67" s="34">
        <v>3800</v>
      </c>
      <c r="BG67" s="34">
        <v>3800</v>
      </c>
      <c r="BH67" s="34">
        <v>3800</v>
      </c>
      <c r="BI67" s="34">
        <v>3800</v>
      </c>
      <c r="BJ67" s="34">
        <v>3800</v>
      </c>
      <c r="BK67" s="34">
        <v>3800</v>
      </c>
      <c r="BL67" s="34">
        <v>3800</v>
      </c>
      <c r="BM67" s="34">
        <f t="shared" ref="BM67:BM130" si="30">SUM(BA67:BL67)</f>
        <v>45600</v>
      </c>
      <c r="BN67" s="34">
        <f t="shared" si="28"/>
        <v>3800</v>
      </c>
      <c r="BO67" s="34">
        <f t="shared" si="28"/>
        <v>3800</v>
      </c>
      <c r="BP67" s="34">
        <f t="shared" si="28"/>
        <v>3800</v>
      </c>
      <c r="BQ67" s="34">
        <f t="shared" si="26"/>
        <v>3800</v>
      </c>
      <c r="BR67" s="34">
        <f t="shared" si="26"/>
        <v>3800</v>
      </c>
      <c r="BS67" s="34">
        <f t="shared" si="26"/>
        <v>3800</v>
      </c>
      <c r="BT67" s="34">
        <f t="shared" si="26"/>
        <v>3800</v>
      </c>
      <c r="BU67" s="34">
        <f t="shared" si="26"/>
        <v>3800</v>
      </c>
      <c r="BV67" s="34">
        <f t="shared" si="26"/>
        <v>3800</v>
      </c>
      <c r="BW67" s="34">
        <f t="shared" si="26"/>
        <v>3800</v>
      </c>
      <c r="BX67" s="34">
        <f t="shared" si="26"/>
        <v>3800</v>
      </c>
      <c r="BY67" s="34">
        <f t="shared" si="26"/>
        <v>3800</v>
      </c>
      <c r="BZ67" s="64">
        <f t="shared" ref="BZ67:BZ130" si="31">ABS(PEARSON(E67:BL67,$E$1:$BL$1))</f>
        <v>0.84250137328096397</v>
      </c>
    </row>
    <row r="68" spans="1:255" x14ac:dyDescent="0.25">
      <c r="A68" s="32" t="s">
        <v>194</v>
      </c>
      <c r="B68" s="33">
        <v>6</v>
      </c>
      <c r="C68" s="32" t="s">
        <v>190</v>
      </c>
      <c r="D68" s="32" t="s">
        <v>195</v>
      </c>
      <c r="E68" s="34">
        <v>7917</v>
      </c>
      <c r="F68" s="34">
        <v>6728</v>
      </c>
      <c r="G68" s="34">
        <v>6078</v>
      </c>
      <c r="H68" s="34">
        <v>5855</v>
      </c>
      <c r="I68" s="34">
        <v>7066</v>
      </c>
      <c r="J68" s="34">
        <v>6502</v>
      </c>
      <c r="K68" s="34">
        <v>5689</v>
      </c>
      <c r="L68" s="34">
        <v>4353</v>
      </c>
      <c r="M68" s="34">
        <v>4778</v>
      </c>
      <c r="N68" s="34">
        <v>4713</v>
      </c>
      <c r="O68" s="34">
        <v>3486</v>
      </c>
      <c r="P68" s="34">
        <v>4053</v>
      </c>
      <c r="Q68" s="34">
        <v>5244</v>
      </c>
      <c r="R68" s="34">
        <v>5123</v>
      </c>
      <c r="S68" s="34">
        <v>3648</v>
      </c>
      <c r="T68" s="34">
        <v>4302</v>
      </c>
      <c r="U68" s="34">
        <v>4923</v>
      </c>
      <c r="V68" s="34">
        <v>4227</v>
      </c>
      <c r="W68" s="34">
        <v>5664</v>
      </c>
      <c r="X68" s="34">
        <v>4435</v>
      </c>
      <c r="Y68" s="34">
        <v>4648</v>
      </c>
      <c r="Z68" s="34">
        <v>3332</v>
      </c>
      <c r="AA68" s="34">
        <v>4084</v>
      </c>
      <c r="AB68" s="34">
        <v>4874</v>
      </c>
      <c r="AC68" s="34">
        <v>3775</v>
      </c>
      <c r="AD68" s="34">
        <v>3356</v>
      </c>
      <c r="AE68" s="34">
        <v>3447</v>
      </c>
      <c r="AF68" s="34">
        <v>2871</v>
      </c>
      <c r="AG68" s="34">
        <v>3076</v>
      </c>
      <c r="AH68" s="34">
        <v>4361</v>
      </c>
      <c r="AI68" s="34">
        <v>3966</v>
      </c>
      <c r="AJ68" s="34">
        <v>3696</v>
      </c>
      <c r="AK68" s="34">
        <v>3732</v>
      </c>
      <c r="AL68" s="34">
        <v>2295</v>
      </c>
      <c r="AM68" s="34">
        <v>3763</v>
      </c>
      <c r="AN68" s="34">
        <v>2852</v>
      </c>
      <c r="AO68" s="34">
        <v>2400</v>
      </c>
      <c r="AP68" s="34">
        <v>2400</v>
      </c>
      <c r="AQ68" s="34">
        <v>2400</v>
      </c>
      <c r="AR68" s="34">
        <v>2400</v>
      </c>
      <c r="AS68" s="34">
        <v>2400</v>
      </c>
      <c r="AT68" s="34">
        <v>2400</v>
      </c>
      <c r="AU68" s="34">
        <v>2400</v>
      </c>
      <c r="AV68" s="34">
        <v>2400</v>
      </c>
      <c r="AW68" s="34">
        <v>2400</v>
      </c>
      <c r="AX68" s="34">
        <v>2400</v>
      </c>
      <c r="AY68" s="34">
        <v>2400</v>
      </c>
      <c r="AZ68" s="34">
        <v>2400</v>
      </c>
      <c r="BA68" s="34">
        <v>2400</v>
      </c>
      <c r="BB68" s="34">
        <v>2400</v>
      </c>
      <c r="BC68" s="34">
        <v>2400</v>
      </c>
      <c r="BD68" s="34">
        <v>2400</v>
      </c>
      <c r="BE68" s="34">
        <v>2400</v>
      </c>
      <c r="BF68" s="34">
        <v>2400</v>
      </c>
      <c r="BG68" s="34">
        <v>2400</v>
      </c>
      <c r="BH68" s="34">
        <v>2400</v>
      </c>
      <c r="BI68" s="34">
        <v>2400</v>
      </c>
      <c r="BJ68" s="34">
        <v>2400</v>
      </c>
      <c r="BK68" s="34">
        <v>2400</v>
      </c>
      <c r="BL68" s="34">
        <v>2400</v>
      </c>
      <c r="BM68" s="34">
        <f t="shared" si="30"/>
        <v>28800</v>
      </c>
      <c r="BN68" s="34">
        <f t="shared" si="28"/>
        <v>2400</v>
      </c>
      <c r="BO68" s="34">
        <f t="shared" si="28"/>
        <v>2400</v>
      </c>
      <c r="BP68" s="34">
        <f t="shared" si="28"/>
        <v>2400</v>
      </c>
      <c r="BQ68" s="34">
        <f t="shared" si="26"/>
        <v>2400</v>
      </c>
      <c r="BR68" s="34">
        <f t="shared" si="26"/>
        <v>2400</v>
      </c>
      <c r="BS68" s="34">
        <f t="shared" si="26"/>
        <v>2400</v>
      </c>
      <c r="BT68" s="34">
        <f t="shared" si="26"/>
        <v>2400</v>
      </c>
      <c r="BU68" s="34">
        <f t="shared" si="26"/>
        <v>2400</v>
      </c>
      <c r="BV68" s="34">
        <f t="shared" si="26"/>
        <v>2400</v>
      </c>
      <c r="BW68" s="34">
        <f t="shared" si="26"/>
        <v>2400</v>
      </c>
      <c r="BX68" s="34">
        <f t="shared" si="26"/>
        <v>2400</v>
      </c>
      <c r="BY68" s="34">
        <f t="shared" si="26"/>
        <v>2400</v>
      </c>
      <c r="BZ68" s="64">
        <f t="shared" si="31"/>
        <v>0.87157877588438937</v>
      </c>
    </row>
    <row r="69" spans="1:255" x14ac:dyDescent="0.25">
      <c r="A69" s="32" t="s">
        <v>196</v>
      </c>
      <c r="B69" s="33">
        <v>6</v>
      </c>
      <c r="C69" s="32" t="s">
        <v>190</v>
      </c>
      <c r="D69" s="32" t="s">
        <v>197</v>
      </c>
      <c r="E69" s="34">
        <v>8595</v>
      </c>
      <c r="F69" s="34">
        <v>9794</v>
      </c>
      <c r="G69" s="34">
        <v>10242</v>
      </c>
      <c r="H69" s="34">
        <v>10267</v>
      </c>
      <c r="I69" s="34">
        <v>10681</v>
      </c>
      <c r="J69" s="34">
        <v>10610</v>
      </c>
      <c r="K69" s="34">
        <v>10627</v>
      </c>
      <c r="L69" s="34">
        <v>10773</v>
      </c>
      <c r="M69" s="34">
        <v>10022</v>
      </c>
      <c r="N69" s="34">
        <v>9953</v>
      </c>
      <c r="O69" s="34">
        <v>11082</v>
      </c>
      <c r="P69" s="34">
        <v>11195</v>
      </c>
      <c r="Q69" s="34">
        <v>10629</v>
      </c>
      <c r="R69" s="34">
        <v>11177</v>
      </c>
      <c r="S69" s="34">
        <v>11890</v>
      </c>
      <c r="T69" s="34">
        <v>13052</v>
      </c>
      <c r="U69" s="34">
        <v>13573</v>
      </c>
      <c r="V69" s="34">
        <v>13658</v>
      </c>
      <c r="W69" s="34">
        <v>13033</v>
      </c>
      <c r="X69" s="34">
        <v>14218</v>
      </c>
      <c r="Y69" s="34">
        <v>14010</v>
      </c>
      <c r="Z69" s="34">
        <v>15337</v>
      </c>
      <c r="AA69" s="34">
        <v>16439</v>
      </c>
      <c r="AB69" s="34">
        <v>17803</v>
      </c>
      <c r="AC69" s="34">
        <v>17294</v>
      </c>
      <c r="AD69" s="34">
        <v>17999</v>
      </c>
      <c r="AE69" s="34">
        <v>18304</v>
      </c>
      <c r="AF69" s="34">
        <v>18165</v>
      </c>
      <c r="AG69" s="34">
        <v>18388</v>
      </c>
      <c r="AH69" s="34">
        <v>17394</v>
      </c>
      <c r="AI69" s="34">
        <v>18085</v>
      </c>
      <c r="AJ69" s="34">
        <v>18984</v>
      </c>
      <c r="AK69" s="34">
        <v>18850</v>
      </c>
      <c r="AL69" s="34">
        <v>18074</v>
      </c>
      <c r="AM69" s="34">
        <v>17961</v>
      </c>
      <c r="AN69" s="34">
        <v>19774</v>
      </c>
      <c r="AO69" s="34">
        <v>22000</v>
      </c>
      <c r="AP69" s="34">
        <v>22000</v>
      </c>
      <c r="AQ69" s="34">
        <v>22000</v>
      </c>
      <c r="AR69" s="34">
        <v>22000</v>
      </c>
      <c r="AS69" s="34">
        <v>22000</v>
      </c>
      <c r="AT69" s="34">
        <v>22000</v>
      </c>
      <c r="AU69" s="34">
        <v>22000</v>
      </c>
      <c r="AV69" s="34">
        <v>22000</v>
      </c>
      <c r="AW69" s="34">
        <v>22000</v>
      </c>
      <c r="AX69" s="34">
        <v>22000</v>
      </c>
      <c r="AY69" s="34">
        <v>22000</v>
      </c>
      <c r="AZ69" s="34">
        <v>22000</v>
      </c>
      <c r="BA69" s="34">
        <v>22000</v>
      </c>
      <c r="BB69" s="34">
        <v>22000</v>
      </c>
      <c r="BC69" s="34">
        <v>22000</v>
      </c>
      <c r="BD69" s="34">
        <v>22000</v>
      </c>
      <c r="BE69" s="34">
        <v>22000</v>
      </c>
      <c r="BF69" s="34">
        <v>22000</v>
      </c>
      <c r="BG69" s="34">
        <v>22000</v>
      </c>
      <c r="BH69" s="34">
        <v>22000</v>
      </c>
      <c r="BI69" s="34">
        <v>22000</v>
      </c>
      <c r="BJ69" s="34">
        <v>22000</v>
      </c>
      <c r="BK69" s="34">
        <v>22000</v>
      </c>
      <c r="BL69" s="34">
        <v>22000</v>
      </c>
      <c r="BM69" s="34">
        <f t="shared" si="30"/>
        <v>264000</v>
      </c>
      <c r="BN69" s="34">
        <f t="shared" si="28"/>
        <v>22000</v>
      </c>
      <c r="BO69" s="34">
        <f t="shared" si="28"/>
        <v>22000</v>
      </c>
      <c r="BP69" s="34">
        <f t="shared" si="28"/>
        <v>22000</v>
      </c>
      <c r="BQ69" s="34">
        <f t="shared" si="26"/>
        <v>22000</v>
      </c>
      <c r="BR69" s="34">
        <f t="shared" si="26"/>
        <v>22000</v>
      </c>
      <c r="BS69" s="34">
        <f t="shared" si="26"/>
        <v>22000</v>
      </c>
      <c r="BT69" s="34">
        <f t="shared" si="26"/>
        <v>22000</v>
      </c>
      <c r="BU69" s="34">
        <f t="shared" si="26"/>
        <v>22000</v>
      </c>
      <c r="BV69" s="34">
        <f t="shared" si="26"/>
        <v>22000</v>
      </c>
      <c r="BW69" s="34">
        <f t="shared" si="26"/>
        <v>22000</v>
      </c>
      <c r="BX69" s="34">
        <f t="shared" si="26"/>
        <v>22000</v>
      </c>
      <c r="BY69" s="34">
        <f t="shared" si="26"/>
        <v>22000</v>
      </c>
      <c r="BZ69" s="64">
        <f t="shared" si="31"/>
        <v>0.95162217191554366</v>
      </c>
    </row>
    <row r="70" spans="1:255" x14ac:dyDescent="0.25">
      <c r="A70" s="37" t="s">
        <v>198</v>
      </c>
      <c r="B70" s="38">
        <v>6</v>
      </c>
      <c r="C70" s="37" t="s">
        <v>190</v>
      </c>
      <c r="D70" s="37" t="s">
        <v>199</v>
      </c>
      <c r="E70" s="39">
        <v>3346</v>
      </c>
      <c r="F70" s="39">
        <v>3338</v>
      </c>
      <c r="G70" s="39">
        <v>3521</v>
      </c>
      <c r="H70" s="39">
        <v>3995</v>
      </c>
      <c r="I70" s="39">
        <v>3550</v>
      </c>
      <c r="J70" s="39">
        <v>3500</v>
      </c>
      <c r="K70" s="39">
        <v>3064</v>
      </c>
      <c r="L70" s="39">
        <v>4255</v>
      </c>
      <c r="M70" s="39">
        <v>3814</v>
      </c>
      <c r="N70" s="39">
        <v>1977</v>
      </c>
      <c r="O70" s="39">
        <v>2899</v>
      </c>
      <c r="P70" s="39">
        <v>2419</v>
      </c>
      <c r="Q70" s="39">
        <v>1278</v>
      </c>
      <c r="R70" s="39">
        <v>2145</v>
      </c>
      <c r="S70" s="39">
        <v>2918</v>
      </c>
      <c r="T70" s="39">
        <v>2661</v>
      </c>
      <c r="U70" s="39">
        <v>2646</v>
      </c>
      <c r="V70" s="39">
        <v>2965</v>
      </c>
      <c r="W70" s="39">
        <v>3838</v>
      </c>
      <c r="X70" s="39">
        <v>4014</v>
      </c>
      <c r="Y70" s="39">
        <v>2324</v>
      </c>
      <c r="Z70" s="39">
        <v>953</v>
      </c>
      <c r="AA70" s="39">
        <v>1143</v>
      </c>
      <c r="AB70" s="39">
        <v>1462</v>
      </c>
      <c r="AC70" s="39">
        <v>1439</v>
      </c>
      <c r="AD70" s="39">
        <v>2060</v>
      </c>
      <c r="AE70" s="39">
        <v>2909</v>
      </c>
      <c r="AF70" s="39">
        <v>3532</v>
      </c>
      <c r="AG70" s="39">
        <v>3158</v>
      </c>
      <c r="AH70" s="39">
        <v>4297</v>
      </c>
      <c r="AI70" s="39">
        <v>3469</v>
      </c>
      <c r="AJ70" s="39">
        <v>2466</v>
      </c>
      <c r="AK70" s="39">
        <v>2242</v>
      </c>
      <c r="AL70" s="39">
        <v>3401</v>
      </c>
      <c r="AM70" s="39">
        <v>2112</v>
      </c>
      <c r="AN70" s="39">
        <v>2403</v>
      </c>
      <c r="AO70" s="39">
        <v>2379</v>
      </c>
      <c r="AP70" s="39">
        <v>2355</v>
      </c>
      <c r="AQ70" s="39">
        <v>2332</v>
      </c>
      <c r="AR70" s="39">
        <v>2308</v>
      </c>
      <c r="AS70" s="39">
        <v>2284</v>
      </c>
      <c r="AT70" s="39">
        <v>2260</v>
      </c>
      <c r="AU70" s="39">
        <v>2236</v>
      </c>
      <c r="AV70" s="39">
        <v>2213</v>
      </c>
      <c r="AW70" s="39">
        <v>2189</v>
      </c>
      <c r="AX70" s="39">
        <v>2165</v>
      </c>
      <c r="AY70" s="39">
        <v>2141</v>
      </c>
      <c r="AZ70" s="39">
        <v>2117</v>
      </c>
      <c r="BA70" s="39">
        <v>2093</v>
      </c>
      <c r="BB70" s="39">
        <v>2069</v>
      </c>
      <c r="BC70" s="39">
        <v>2045</v>
      </c>
      <c r="BD70" s="39">
        <v>2021</v>
      </c>
      <c r="BE70" s="39">
        <v>1997</v>
      </c>
      <c r="BF70" s="39">
        <v>1973</v>
      </c>
      <c r="BG70" s="39">
        <v>1949</v>
      </c>
      <c r="BH70" s="39">
        <v>1925</v>
      </c>
      <c r="BI70" s="39">
        <v>1901</v>
      </c>
      <c r="BJ70" s="39">
        <v>1877</v>
      </c>
      <c r="BK70" s="39">
        <v>1853</v>
      </c>
      <c r="BL70" s="39">
        <v>1829</v>
      </c>
      <c r="BM70" s="39">
        <f t="shared" si="30"/>
        <v>23532</v>
      </c>
      <c r="BN70" s="39">
        <f t="shared" si="28"/>
        <v>2100</v>
      </c>
      <c r="BO70" s="39">
        <f t="shared" si="28"/>
        <v>2100</v>
      </c>
      <c r="BP70" s="39">
        <f t="shared" si="28"/>
        <v>2000</v>
      </c>
      <c r="BQ70" s="39">
        <f t="shared" si="26"/>
        <v>2000</v>
      </c>
      <c r="BR70" s="39">
        <f t="shared" si="26"/>
        <v>2000</v>
      </c>
      <c r="BS70" s="39">
        <f t="shared" si="26"/>
        <v>2000</v>
      </c>
      <c r="BT70" s="39">
        <f t="shared" si="26"/>
        <v>2000</v>
      </c>
      <c r="BU70" s="39">
        <f t="shared" si="26"/>
        <v>1900</v>
      </c>
      <c r="BV70" s="39">
        <f t="shared" si="26"/>
        <v>1900</v>
      </c>
      <c r="BW70" s="39">
        <f t="shared" si="26"/>
        <v>1900</v>
      </c>
      <c r="BX70" s="39">
        <f t="shared" si="26"/>
        <v>1900</v>
      </c>
      <c r="BY70" s="39">
        <f t="shared" si="26"/>
        <v>1800</v>
      </c>
      <c r="BZ70" s="64">
        <f t="shared" si="31"/>
        <v>0.53036939006809258</v>
      </c>
    </row>
    <row r="71" spans="1:255" s="31" customFormat="1" x14ac:dyDescent="0.25">
      <c r="A71" s="40"/>
      <c r="B71" s="41"/>
      <c r="C71" s="40" t="s">
        <v>200</v>
      </c>
      <c r="D71" s="40"/>
      <c r="E71" s="43">
        <f t="shared" ref="E71:BL71" si="32">SUBTOTAL(9,E66:E70)</f>
        <v>28466</v>
      </c>
      <c r="F71" s="43">
        <f t="shared" si="32"/>
        <v>27173</v>
      </c>
      <c r="G71" s="43">
        <f t="shared" si="32"/>
        <v>28095</v>
      </c>
      <c r="H71" s="43">
        <f t="shared" si="32"/>
        <v>27293</v>
      </c>
      <c r="I71" s="43">
        <f t="shared" si="32"/>
        <v>29872</v>
      </c>
      <c r="J71" s="43">
        <f t="shared" si="32"/>
        <v>29029</v>
      </c>
      <c r="K71" s="43">
        <f t="shared" si="32"/>
        <v>28312</v>
      </c>
      <c r="L71" s="43">
        <f t="shared" si="32"/>
        <v>27604</v>
      </c>
      <c r="M71" s="43">
        <f t="shared" si="32"/>
        <v>27533</v>
      </c>
      <c r="N71" s="43">
        <f t="shared" si="32"/>
        <v>23621</v>
      </c>
      <c r="O71" s="43">
        <f t="shared" si="32"/>
        <v>23514</v>
      </c>
      <c r="P71" s="43">
        <f t="shared" si="32"/>
        <v>23702</v>
      </c>
      <c r="Q71" s="43">
        <f t="shared" si="32"/>
        <v>21366</v>
      </c>
      <c r="R71" s="43">
        <f t="shared" si="32"/>
        <v>23838</v>
      </c>
      <c r="S71" s="43">
        <f t="shared" si="32"/>
        <v>25382</v>
      </c>
      <c r="T71" s="43">
        <f t="shared" si="32"/>
        <v>27450</v>
      </c>
      <c r="U71" s="43">
        <f t="shared" si="32"/>
        <v>28190</v>
      </c>
      <c r="V71" s="43">
        <f t="shared" si="32"/>
        <v>27702</v>
      </c>
      <c r="W71" s="43">
        <f t="shared" si="32"/>
        <v>28381</v>
      </c>
      <c r="X71" s="43">
        <f t="shared" si="32"/>
        <v>29082</v>
      </c>
      <c r="Y71" s="43">
        <f t="shared" si="32"/>
        <v>27357</v>
      </c>
      <c r="Z71" s="43">
        <f t="shared" si="32"/>
        <v>25775</v>
      </c>
      <c r="AA71" s="43">
        <f t="shared" si="32"/>
        <v>29212</v>
      </c>
      <c r="AB71" s="43">
        <f t="shared" si="32"/>
        <v>32473</v>
      </c>
      <c r="AC71" s="43">
        <f t="shared" si="32"/>
        <v>31860</v>
      </c>
      <c r="AD71" s="43">
        <f t="shared" si="32"/>
        <v>32093</v>
      </c>
      <c r="AE71" s="43">
        <f t="shared" si="32"/>
        <v>31786</v>
      </c>
      <c r="AF71" s="43">
        <f t="shared" si="32"/>
        <v>33217</v>
      </c>
      <c r="AG71" s="43">
        <f t="shared" si="32"/>
        <v>34522</v>
      </c>
      <c r="AH71" s="43">
        <f t="shared" si="32"/>
        <v>37185</v>
      </c>
      <c r="AI71" s="43">
        <f t="shared" si="32"/>
        <v>35211</v>
      </c>
      <c r="AJ71" s="43">
        <f t="shared" si="32"/>
        <v>34445</v>
      </c>
      <c r="AK71" s="43">
        <f t="shared" si="32"/>
        <v>33769</v>
      </c>
      <c r="AL71" s="43">
        <f t="shared" si="32"/>
        <v>32580</v>
      </c>
      <c r="AM71" s="43">
        <f t="shared" si="32"/>
        <v>32378</v>
      </c>
      <c r="AN71" s="43">
        <f t="shared" si="32"/>
        <v>33682</v>
      </c>
      <c r="AO71" s="43">
        <f t="shared" si="32"/>
        <v>35679</v>
      </c>
      <c r="AP71" s="43">
        <f t="shared" si="32"/>
        <v>35655</v>
      </c>
      <c r="AQ71" s="43">
        <f t="shared" si="32"/>
        <v>35632</v>
      </c>
      <c r="AR71" s="43">
        <f t="shared" si="32"/>
        <v>35608</v>
      </c>
      <c r="AS71" s="43">
        <f t="shared" si="32"/>
        <v>35584</v>
      </c>
      <c r="AT71" s="43">
        <f t="shared" si="32"/>
        <v>35560</v>
      </c>
      <c r="AU71" s="43">
        <f t="shared" si="32"/>
        <v>35536</v>
      </c>
      <c r="AV71" s="43">
        <f t="shared" si="32"/>
        <v>35513</v>
      </c>
      <c r="AW71" s="43">
        <f t="shared" si="32"/>
        <v>35489</v>
      </c>
      <c r="AX71" s="43">
        <f t="shared" si="32"/>
        <v>35465</v>
      </c>
      <c r="AY71" s="43">
        <f t="shared" si="32"/>
        <v>35441</v>
      </c>
      <c r="AZ71" s="43">
        <f t="shared" si="32"/>
        <v>35417</v>
      </c>
      <c r="BA71" s="43">
        <f t="shared" si="32"/>
        <v>35393</v>
      </c>
      <c r="BB71" s="43">
        <f t="shared" si="32"/>
        <v>35369</v>
      </c>
      <c r="BC71" s="43">
        <f t="shared" si="32"/>
        <v>35345</v>
      </c>
      <c r="BD71" s="43">
        <f t="shared" si="32"/>
        <v>35321</v>
      </c>
      <c r="BE71" s="43">
        <f t="shared" si="32"/>
        <v>35297</v>
      </c>
      <c r="BF71" s="43">
        <f t="shared" si="32"/>
        <v>35273</v>
      </c>
      <c r="BG71" s="43">
        <f t="shared" si="32"/>
        <v>35249</v>
      </c>
      <c r="BH71" s="43">
        <f t="shared" si="32"/>
        <v>35225</v>
      </c>
      <c r="BI71" s="43">
        <f t="shared" si="32"/>
        <v>35201</v>
      </c>
      <c r="BJ71" s="43">
        <f t="shared" si="32"/>
        <v>35177</v>
      </c>
      <c r="BK71" s="43">
        <f t="shared" si="32"/>
        <v>35153</v>
      </c>
      <c r="BL71" s="43">
        <f t="shared" si="32"/>
        <v>35129</v>
      </c>
      <c r="BM71" s="56">
        <f t="shared" si="30"/>
        <v>423132</v>
      </c>
      <c r="BN71" s="43">
        <f t="shared" si="28"/>
        <v>35400</v>
      </c>
      <c r="BO71" s="43">
        <f t="shared" si="28"/>
        <v>35400</v>
      </c>
      <c r="BP71" s="43">
        <f t="shared" si="28"/>
        <v>35300</v>
      </c>
      <c r="BQ71" s="43">
        <f t="shared" si="26"/>
        <v>35300</v>
      </c>
      <c r="BR71" s="43">
        <f t="shared" si="26"/>
        <v>35300</v>
      </c>
      <c r="BS71" s="43">
        <f t="shared" si="26"/>
        <v>35300</v>
      </c>
      <c r="BT71" s="43">
        <f t="shared" si="26"/>
        <v>35200</v>
      </c>
      <c r="BU71" s="43">
        <f t="shared" si="26"/>
        <v>35200</v>
      </c>
      <c r="BV71" s="43">
        <f t="shared" si="26"/>
        <v>35200</v>
      </c>
      <c r="BW71" s="43">
        <f t="shared" si="26"/>
        <v>35200</v>
      </c>
      <c r="BX71" s="43">
        <f t="shared" si="26"/>
        <v>35200</v>
      </c>
      <c r="BY71" s="43">
        <f t="shared" si="26"/>
        <v>35100</v>
      </c>
      <c r="BZ71" s="64">
        <f t="shared" si="31"/>
        <v>0.83147190878457211</v>
      </c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x14ac:dyDescent="0.25">
      <c r="A72" s="32" t="s">
        <v>201</v>
      </c>
      <c r="B72" s="33">
        <v>7</v>
      </c>
      <c r="C72" s="32" t="s">
        <v>202</v>
      </c>
      <c r="D72" s="32" t="s">
        <v>203</v>
      </c>
      <c r="E72" s="34">
        <v>7554</v>
      </c>
      <c r="F72" s="34">
        <v>6436</v>
      </c>
      <c r="G72" s="34">
        <v>6682</v>
      </c>
      <c r="H72" s="34">
        <v>7328</v>
      </c>
      <c r="I72" s="34">
        <v>6724</v>
      </c>
      <c r="J72" s="34">
        <v>7845</v>
      </c>
      <c r="K72" s="34">
        <v>6263</v>
      </c>
      <c r="L72" s="34">
        <v>6228</v>
      </c>
      <c r="M72" s="34">
        <v>5750</v>
      </c>
      <c r="N72" s="34">
        <v>5588</v>
      </c>
      <c r="O72" s="34">
        <v>5570</v>
      </c>
      <c r="P72" s="34">
        <v>6821</v>
      </c>
      <c r="Q72" s="34">
        <v>6885</v>
      </c>
      <c r="R72" s="34">
        <v>7438</v>
      </c>
      <c r="S72" s="34">
        <v>8068</v>
      </c>
      <c r="T72" s="34">
        <v>8269</v>
      </c>
      <c r="U72" s="34">
        <v>8645</v>
      </c>
      <c r="V72" s="34">
        <v>9537</v>
      </c>
      <c r="W72" s="34">
        <v>9166</v>
      </c>
      <c r="X72" s="34">
        <v>9061</v>
      </c>
      <c r="Y72" s="34">
        <v>8927</v>
      </c>
      <c r="Z72" s="34">
        <v>10233</v>
      </c>
      <c r="AA72" s="34">
        <v>10622</v>
      </c>
      <c r="AB72" s="34">
        <v>10107</v>
      </c>
      <c r="AC72" s="34">
        <v>9346</v>
      </c>
      <c r="AD72" s="34">
        <v>9557</v>
      </c>
      <c r="AE72" s="34">
        <v>10746</v>
      </c>
      <c r="AF72" s="34">
        <v>10114</v>
      </c>
      <c r="AG72" s="34">
        <v>9725</v>
      </c>
      <c r="AH72" s="34">
        <v>8731</v>
      </c>
      <c r="AI72" s="34">
        <v>9174</v>
      </c>
      <c r="AJ72" s="34">
        <v>9990</v>
      </c>
      <c r="AK72" s="34">
        <v>9310</v>
      </c>
      <c r="AL72" s="34">
        <v>9123</v>
      </c>
      <c r="AM72" s="34">
        <v>10033</v>
      </c>
      <c r="AN72" s="34">
        <v>10543</v>
      </c>
      <c r="AO72" s="34">
        <v>10666</v>
      </c>
      <c r="AP72" s="34">
        <v>10789</v>
      </c>
      <c r="AQ72" s="34">
        <v>10912</v>
      </c>
      <c r="AR72" s="34">
        <v>11034</v>
      </c>
      <c r="AS72" s="34">
        <v>11157</v>
      </c>
      <c r="AT72" s="34">
        <v>11280</v>
      </c>
      <c r="AU72" s="34">
        <v>11403</v>
      </c>
      <c r="AV72" s="34">
        <v>11526</v>
      </c>
      <c r="AW72" s="34">
        <v>11649</v>
      </c>
      <c r="AX72" s="34">
        <v>11772</v>
      </c>
      <c r="AY72" s="34">
        <v>11895</v>
      </c>
      <c r="AZ72" s="34">
        <v>12017</v>
      </c>
      <c r="BA72" s="34">
        <v>12140</v>
      </c>
      <c r="BB72" s="34">
        <v>12262.7</v>
      </c>
      <c r="BC72" s="34">
        <v>12385.4</v>
      </c>
      <c r="BD72" s="34">
        <v>12508.1</v>
      </c>
      <c r="BE72" s="34">
        <v>12630.8</v>
      </c>
      <c r="BF72" s="34">
        <v>12753.5</v>
      </c>
      <c r="BG72" s="34">
        <v>12876.2</v>
      </c>
      <c r="BH72" s="34">
        <v>12998.9</v>
      </c>
      <c r="BI72" s="34">
        <v>13121.6</v>
      </c>
      <c r="BJ72" s="34">
        <v>13244.3</v>
      </c>
      <c r="BK72" s="34">
        <v>13367</v>
      </c>
      <c r="BL72" s="34">
        <v>13489.7</v>
      </c>
      <c r="BM72" s="34">
        <f t="shared" si="30"/>
        <v>153778.20000000001</v>
      </c>
      <c r="BN72" s="34">
        <f t="shared" si="28"/>
        <v>12100</v>
      </c>
      <c r="BO72" s="34">
        <f t="shared" si="28"/>
        <v>12200</v>
      </c>
      <c r="BP72" s="34">
        <f t="shared" si="28"/>
        <v>12300</v>
      </c>
      <c r="BQ72" s="34">
        <f t="shared" si="26"/>
        <v>12500</v>
      </c>
      <c r="BR72" s="34">
        <f t="shared" si="26"/>
        <v>12600</v>
      </c>
      <c r="BS72" s="34">
        <f t="shared" si="26"/>
        <v>12700</v>
      </c>
      <c r="BT72" s="34">
        <f t="shared" si="26"/>
        <v>12900</v>
      </c>
      <c r="BU72" s="34">
        <f t="shared" si="26"/>
        <v>13000</v>
      </c>
      <c r="BV72" s="34">
        <f t="shared" si="26"/>
        <v>13200</v>
      </c>
      <c r="BW72" s="34">
        <f t="shared" si="26"/>
        <v>13300</v>
      </c>
      <c r="BX72" s="34">
        <f t="shared" si="26"/>
        <v>13400</v>
      </c>
      <c r="BY72" s="34">
        <f t="shared" si="26"/>
        <v>13600</v>
      </c>
      <c r="BZ72" s="64">
        <f t="shared" si="31"/>
        <v>0.94992441148824325</v>
      </c>
    </row>
    <row r="73" spans="1:255" x14ac:dyDescent="0.25">
      <c r="A73" s="37" t="s">
        <v>204</v>
      </c>
      <c r="B73" s="38">
        <v>7</v>
      </c>
      <c r="C73" s="37" t="s">
        <v>202</v>
      </c>
      <c r="D73" s="37" t="s">
        <v>205</v>
      </c>
      <c r="E73" s="39">
        <v>5552</v>
      </c>
      <c r="F73" s="39">
        <v>5085</v>
      </c>
      <c r="G73" s="39">
        <v>4845</v>
      </c>
      <c r="H73" s="39">
        <v>4931</v>
      </c>
      <c r="I73" s="39">
        <v>5082</v>
      </c>
      <c r="J73" s="39">
        <v>5335</v>
      </c>
      <c r="K73" s="39">
        <v>6255</v>
      </c>
      <c r="L73" s="39">
        <v>5559</v>
      </c>
      <c r="M73" s="39">
        <v>4704</v>
      </c>
      <c r="N73" s="39">
        <v>4376</v>
      </c>
      <c r="O73" s="39">
        <v>5356</v>
      </c>
      <c r="P73" s="39">
        <v>5864</v>
      </c>
      <c r="Q73" s="39">
        <v>4888</v>
      </c>
      <c r="R73" s="39">
        <v>5137</v>
      </c>
      <c r="S73" s="39">
        <v>5267</v>
      </c>
      <c r="T73" s="39">
        <v>4678</v>
      </c>
      <c r="U73" s="39">
        <v>4831</v>
      </c>
      <c r="V73" s="39">
        <v>4377</v>
      </c>
      <c r="W73" s="39">
        <v>5424</v>
      </c>
      <c r="X73" s="39">
        <v>4925</v>
      </c>
      <c r="Y73" s="39">
        <v>3800</v>
      </c>
      <c r="Z73" s="39">
        <v>3331</v>
      </c>
      <c r="AA73" s="39">
        <v>3202</v>
      </c>
      <c r="AB73" s="39">
        <v>2993</v>
      </c>
      <c r="AC73" s="39">
        <v>2196</v>
      </c>
      <c r="AD73" s="39">
        <v>2225</v>
      </c>
      <c r="AE73" s="39">
        <v>2059</v>
      </c>
      <c r="AF73" s="39">
        <v>2484</v>
      </c>
      <c r="AG73" s="39">
        <v>2887</v>
      </c>
      <c r="AH73" s="39">
        <v>2692</v>
      </c>
      <c r="AI73" s="39">
        <v>2596</v>
      </c>
      <c r="AJ73" s="39">
        <v>1658</v>
      </c>
      <c r="AK73" s="39">
        <v>2560</v>
      </c>
      <c r="AL73" s="39">
        <v>1315</v>
      </c>
      <c r="AM73" s="39">
        <v>1475</v>
      </c>
      <c r="AN73" s="39">
        <v>1776</v>
      </c>
      <c r="AO73" s="39">
        <v>1652</v>
      </c>
      <c r="AP73" s="39">
        <v>1529</v>
      </c>
      <c r="AQ73" s="39">
        <v>1405</v>
      </c>
      <c r="AR73" s="39">
        <v>1282</v>
      </c>
      <c r="AS73" s="39">
        <v>1158</v>
      </c>
      <c r="AT73" s="39">
        <v>1035</v>
      </c>
      <c r="AU73" s="39">
        <v>911</v>
      </c>
      <c r="AV73" s="39">
        <v>788</v>
      </c>
      <c r="AW73" s="39">
        <v>664</v>
      </c>
      <c r="AX73" s="39">
        <v>541</v>
      </c>
      <c r="AY73" s="39">
        <v>417</v>
      </c>
      <c r="AZ73" s="39">
        <v>294</v>
      </c>
      <c r="BA73" s="39">
        <v>170.5</v>
      </c>
      <c r="BB73" s="39">
        <v>47.1</v>
      </c>
      <c r="BC73" s="39">
        <v>-76.3</v>
      </c>
      <c r="BD73" s="39">
        <v>-199.7</v>
      </c>
      <c r="BE73" s="39">
        <v>-323.10000000000002</v>
      </c>
      <c r="BF73" s="39">
        <v>-446.5</v>
      </c>
      <c r="BG73" s="39">
        <v>-569.9</v>
      </c>
      <c r="BH73" s="39">
        <v>-693.3</v>
      </c>
      <c r="BI73" s="39">
        <v>-816.7</v>
      </c>
      <c r="BJ73" s="39">
        <v>-940.1</v>
      </c>
      <c r="BK73" s="39">
        <v>-1063.5</v>
      </c>
      <c r="BL73" s="39">
        <v>-1186.9000000000001</v>
      </c>
      <c r="BM73" s="39">
        <f t="shared" si="30"/>
        <v>-6098.4</v>
      </c>
      <c r="BN73" s="39">
        <f t="shared" si="28"/>
        <v>-900</v>
      </c>
      <c r="BO73" s="39">
        <f t="shared" si="28"/>
        <v>-800</v>
      </c>
      <c r="BP73" s="39">
        <f t="shared" si="28"/>
        <v>-700</v>
      </c>
      <c r="BQ73" s="39">
        <f t="shared" si="26"/>
        <v>-700</v>
      </c>
      <c r="BR73" s="39">
        <f t="shared" si="26"/>
        <v>-600</v>
      </c>
      <c r="BS73" s="39">
        <f t="shared" si="26"/>
        <v>-500</v>
      </c>
      <c r="BT73" s="39">
        <f t="shared" si="26"/>
        <v>-500</v>
      </c>
      <c r="BU73" s="39">
        <f t="shared" si="26"/>
        <v>-400</v>
      </c>
      <c r="BV73" s="39">
        <f t="shared" si="26"/>
        <v>-300</v>
      </c>
      <c r="BW73" s="39">
        <f t="shared" si="26"/>
        <v>-300</v>
      </c>
      <c r="BX73" s="39">
        <f t="shared" si="26"/>
        <v>-200</v>
      </c>
      <c r="BY73" s="39">
        <f t="shared" si="26"/>
        <v>-200</v>
      </c>
      <c r="BZ73" s="64">
        <f t="shared" si="31"/>
        <v>0.97264510177223362</v>
      </c>
    </row>
    <row r="74" spans="1:255" s="31" customFormat="1" x14ac:dyDescent="0.25">
      <c r="A74" s="40"/>
      <c r="B74" s="41"/>
      <c r="C74" s="40" t="s">
        <v>206</v>
      </c>
      <c r="D74" s="40"/>
      <c r="E74" s="43">
        <f t="shared" ref="E74:BL74" si="33">SUBTOTAL(9,E72:E73)</f>
        <v>13106</v>
      </c>
      <c r="F74" s="43">
        <f t="shared" si="33"/>
        <v>11521</v>
      </c>
      <c r="G74" s="43">
        <f t="shared" si="33"/>
        <v>11527</v>
      </c>
      <c r="H74" s="43">
        <f t="shared" si="33"/>
        <v>12259</v>
      </c>
      <c r="I74" s="43">
        <f t="shared" si="33"/>
        <v>11806</v>
      </c>
      <c r="J74" s="43">
        <f t="shared" si="33"/>
        <v>13180</v>
      </c>
      <c r="K74" s="43">
        <f t="shared" si="33"/>
        <v>12518</v>
      </c>
      <c r="L74" s="43">
        <f t="shared" si="33"/>
        <v>11787</v>
      </c>
      <c r="M74" s="43">
        <f t="shared" si="33"/>
        <v>10454</v>
      </c>
      <c r="N74" s="43">
        <f t="shared" si="33"/>
        <v>9964</v>
      </c>
      <c r="O74" s="43">
        <f t="shared" si="33"/>
        <v>10926</v>
      </c>
      <c r="P74" s="43">
        <f t="shared" si="33"/>
        <v>12685</v>
      </c>
      <c r="Q74" s="43">
        <f t="shared" si="33"/>
        <v>11773</v>
      </c>
      <c r="R74" s="43">
        <f t="shared" si="33"/>
        <v>12575</v>
      </c>
      <c r="S74" s="43">
        <f t="shared" si="33"/>
        <v>13335</v>
      </c>
      <c r="T74" s="43">
        <f t="shared" si="33"/>
        <v>12947</v>
      </c>
      <c r="U74" s="43">
        <f t="shared" si="33"/>
        <v>13476</v>
      </c>
      <c r="V74" s="43">
        <f t="shared" si="33"/>
        <v>13914</v>
      </c>
      <c r="W74" s="43">
        <f t="shared" si="33"/>
        <v>14590</v>
      </c>
      <c r="X74" s="43">
        <f t="shared" si="33"/>
        <v>13986</v>
      </c>
      <c r="Y74" s="43">
        <f t="shared" si="33"/>
        <v>12727</v>
      </c>
      <c r="Z74" s="43">
        <f t="shared" si="33"/>
        <v>13564</v>
      </c>
      <c r="AA74" s="43">
        <f t="shared" si="33"/>
        <v>13824</v>
      </c>
      <c r="AB74" s="43">
        <f t="shared" si="33"/>
        <v>13100</v>
      </c>
      <c r="AC74" s="43">
        <f t="shared" si="33"/>
        <v>11542</v>
      </c>
      <c r="AD74" s="43">
        <f t="shared" si="33"/>
        <v>11782</v>
      </c>
      <c r="AE74" s="43">
        <f t="shared" si="33"/>
        <v>12805</v>
      </c>
      <c r="AF74" s="43">
        <f t="shared" si="33"/>
        <v>12598</v>
      </c>
      <c r="AG74" s="43">
        <f t="shared" si="33"/>
        <v>12612</v>
      </c>
      <c r="AH74" s="43">
        <f t="shared" si="33"/>
        <v>11423</v>
      </c>
      <c r="AI74" s="43">
        <f t="shared" si="33"/>
        <v>11770</v>
      </c>
      <c r="AJ74" s="43">
        <f t="shared" si="33"/>
        <v>11648</v>
      </c>
      <c r="AK74" s="43">
        <f t="shared" si="33"/>
        <v>11870</v>
      </c>
      <c r="AL74" s="43">
        <f t="shared" si="33"/>
        <v>10438</v>
      </c>
      <c r="AM74" s="43">
        <f t="shared" si="33"/>
        <v>11508</v>
      </c>
      <c r="AN74" s="43">
        <f t="shared" si="33"/>
        <v>12319</v>
      </c>
      <c r="AO74" s="43">
        <f t="shared" si="33"/>
        <v>12318</v>
      </c>
      <c r="AP74" s="43">
        <f t="shared" si="33"/>
        <v>12318</v>
      </c>
      <c r="AQ74" s="43">
        <f t="shared" si="33"/>
        <v>12317</v>
      </c>
      <c r="AR74" s="43">
        <f t="shared" si="33"/>
        <v>12316</v>
      </c>
      <c r="AS74" s="43">
        <f t="shared" si="33"/>
        <v>12315</v>
      </c>
      <c r="AT74" s="43">
        <f t="shared" si="33"/>
        <v>12315</v>
      </c>
      <c r="AU74" s="43">
        <f t="shared" si="33"/>
        <v>12314</v>
      </c>
      <c r="AV74" s="43">
        <f t="shared" si="33"/>
        <v>12314</v>
      </c>
      <c r="AW74" s="43">
        <f t="shared" si="33"/>
        <v>12313</v>
      </c>
      <c r="AX74" s="43">
        <f t="shared" si="33"/>
        <v>12313</v>
      </c>
      <c r="AY74" s="43">
        <f t="shared" si="33"/>
        <v>12312</v>
      </c>
      <c r="AZ74" s="43">
        <f t="shared" si="33"/>
        <v>12311</v>
      </c>
      <c r="BA74" s="43">
        <f t="shared" si="33"/>
        <v>12310.5</v>
      </c>
      <c r="BB74" s="43">
        <f t="shared" si="33"/>
        <v>12309.800000000001</v>
      </c>
      <c r="BC74" s="43">
        <f t="shared" si="33"/>
        <v>12309.1</v>
      </c>
      <c r="BD74" s="43">
        <f t="shared" si="33"/>
        <v>12308.4</v>
      </c>
      <c r="BE74" s="43">
        <f t="shared" si="33"/>
        <v>12307.699999999999</v>
      </c>
      <c r="BF74" s="43">
        <f t="shared" si="33"/>
        <v>12307</v>
      </c>
      <c r="BG74" s="43">
        <f t="shared" si="33"/>
        <v>12306.300000000001</v>
      </c>
      <c r="BH74" s="43">
        <f t="shared" si="33"/>
        <v>12305.6</v>
      </c>
      <c r="BI74" s="43">
        <f t="shared" si="33"/>
        <v>12304.9</v>
      </c>
      <c r="BJ74" s="43">
        <f t="shared" si="33"/>
        <v>12304.199999999999</v>
      </c>
      <c r="BK74" s="43">
        <f t="shared" si="33"/>
        <v>12303.5</v>
      </c>
      <c r="BL74" s="43">
        <f t="shared" si="33"/>
        <v>12302.800000000001</v>
      </c>
      <c r="BM74" s="56">
        <f t="shared" si="30"/>
        <v>147679.79999999999</v>
      </c>
      <c r="BN74" s="43">
        <f t="shared" si="28"/>
        <v>12300</v>
      </c>
      <c r="BO74" s="43">
        <f t="shared" si="28"/>
        <v>12300</v>
      </c>
      <c r="BP74" s="43">
        <f t="shared" si="28"/>
        <v>12300</v>
      </c>
      <c r="BQ74" s="43">
        <f t="shared" si="26"/>
        <v>12300</v>
      </c>
      <c r="BR74" s="43">
        <f t="shared" si="26"/>
        <v>12300</v>
      </c>
      <c r="BS74" s="43">
        <f t="shared" si="26"/>
        <v>12300</v>
      </c>
      <c r="BT74" s="43">
        <f t="shared" si="26"/>
        <v>12300</v>
      </c>
      <c r="BU74" s="43">
        <f t="shared" si="26"/>
        <v>12300</v>
      </c>
      <c r="BV74" s="43">
        <f t="shared" si="26"/>
        <v>12300</v>
      </c>
      <c r="BW74" s="43">
        <f t="shared" si="26"/>
        <v>12300</v>
      </c>
      <c r="BX74" s="43">
        <f t="shared" si="26"/>
        <v>12300</v>
      </c>
      <c r="BY74" s="43">
        <f t="shared" si="26"/>
        <v>12300</v>
      </c>
      <c r="BZ74" s="64">
        <f t="shared" si="31"/>
        <v>1.365220267521011E-2</v>
      </c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x14ac:dyDescent="0.25">
      <c r="A75" s="32" t="s">
        <v>207</v>
      </c>
      <c r="B75" s="33">
        <v>8</v>
      </c>
      <c r="C75" s="32" t="s">
        <v>208</v>
      </c>
      <c r="D75" s="32" t="s">
        <v>209</v>
      </c>
      <c r="E75" s="34">
        <v>2114</v>
      </c>
      <c r="F75" s="34">
        <v>1619</v>
      </c>
      <c r="G75" s="34">
        <v>2707</v>
      </c>
      <c r="H75" s="34">
        <v>1915</v>
      </c>
      <c r="I75" s="34">
        <v>3347</v>
      </c>
      <c r="J75" s="34">
        <v>2781</v>
      </c>
      <c r="K75" s="34">
        <v>2363</v>
      </c>
      <c r="L75" s="34">
        <v>1838</v>
      </c>
      <c r="M75" s="34">
        <v>2229</v>
      </c>
      <c r="N75" s="34">
        <v>2087</v>
      </c>
      <c r="O75" s="34">
        <v>1967</v>
      </c>
      <c r="P75" s="34">
        <v>1974</v>
      </c>
      <c r="Q75" s="34">
        <v>2260</v>
      </c>
      <c r="R75" s="34">
        <v>1769</v>
      </c>
      <c r="S75" s="34">
        <v>928</v>
      </c>
      <c r="T75" s="34">
        <v>1162</v>
      </c>
      <c r="U75" s="34">
        <v>-110</v>
      </c>
      <c r="V75" s="34">
        <v>569</v>
      </c>
      <c r="W75" s="34">
        <v>236</v>
      </c>
      <c r="X75" s="34">
        <v>-153</v>
      </c>
      <c r="Y75" s="34">
        <v>428</v>
      </c>
      <c r="Z75" s="34">
        <v>-476</v>
      </c>
      <c r="AA75" s="34">
        <v>118</v>
      </c>
      <c r="AB75" s="34">
        <v>-431</v>
      </c>
      <c r="AC75" s="34">
        <v>-1103</v>
      </c>
      <c r="AD75" s="34">
        <v>-2116</v>
      </c>
      <c r="AE75" s="34">
        <v>-2362</v>
      </c>
      <c r="AF75" s="34">
        <v>-1477</v>
      </c>
      <c r="AG75" s="34">
        <v>199</v>
      </c>
      <c r="AH75" s="34">
        <v>811</v>
      </c>
      <c r="AI75" s="34">
        <v>617</v>
      </c>
      <c r="AJ75" s="34">
        <v>-446</v>
      </c>
      <c r="AK75" s="34">
        <v>-578</v>
      </c>
      <c r="AL75" s="34">
        <v>267</v>
      </c>
      <c r="AM75" s="34">
        <v>-507</v>
      </c>
      <c r="AN75" s="34">
        <v>-1253</v>
      </c>
      <c r="AO75" s="34">
        <v>-1365</v>
      </c>
      <c r="AP75" s="34">
        <v>-1477</v>
      </c>
      <c r="AQ75" s="34">
        <v>-1588</v>
      </c>
      <c r="AR75" s="34">
        <v>-1700</v>
      </c>
      <c r="AS75" s="34">
        <v>-1812</v>
      </c>
      <c r="AT75" s="34">
        <v>-1924</v>
      </c>
      <c r="AU75" s="34">
        <v>-2035</v>
      </c>
      <c r="AV75" s="34">
        <v>-2147</v>
      </c>
      <c r="AW75" s="34">
        <v>-2259</v>
      </c>
      <c r="AX75" s="34">
        <v>-2371</v>
      </c>
      <c r="AY75" s="34">
        <v>-2482</v>
      </c>
      <c r="AZ75" s="34">
        <v>-2594</v>
      </c>
      <c r="BA75" s="34">
        <v>-2705.5</v>
      </c>
      <c r="BB75" s="34">
        <v>-2817.1</v>
      </c>
      <c r="BC75" s="34">
        <v>-2928.7</v>
      </c>
      <c r="BD75" s="34">
        <v>-3040.3</v>
      </c>
      <c r="BE75" s="34">
        <v>-3151.9</v>
      </c>
      <c r="BF75" s="34">
        <v>-3263.5</v>
      </c>
      <c r="BG75" s="34">
        <v>-3375.1</v>
      </c>
      <c r="BH75" s="34">
        <v>-3486.7</v>
      </c>
      <c r="BI75" s="34">
        <v>-3598.3</v>
      </c>
      <c r="BJ75" s="34">
        <v>-3709.9</v>
      </c>
      <c r="BK75" s="34">
        <v>-3821.5</v>
      </c>
      <c r="BL75" s="34">
        <v>-3933.1</v>
      </c>
      <c r="BM75" s="34">
        <f t="shared" si="30"/>
        <v>-39831.599999999999</v>
      </c>
      <c r="BN75" s="34">
        <f t="shared" si="28"/>
        <v>-2300</v>
      </c>
      <c r="BO75" s="34">
        <f t="shared" si="28"/>
        <v>-2500</v>
      </c>
      <c r="BP75" s="34">
        <f t="shared" si="28"/>
        <v>-2700</v>
      </c>
      <c r="BQ75" s="34">
        <f t="shared" si="26"/>
        <v>-2900</v>
      </c>
      <c r="BR75" s="34">
        <f t="shared" si="26"/>
        <v>-3000</v>
      </c>
      <c r="BS75" s="34">
        <f t="shared" si="26"/>
        <v>-3200</v>
      </c>
      <c r="BT75" s="34">
        <f t="shared" si="26"/>
        <v>-3400</v>
      </c>
      <c r="BU75" s="34">
        <f t="shared" si="26"/>
        <v>-3600</v>
      </c>
      <c r="BV75" s="34">
        <f t="shared" si="26"/>
        <v>-3800</v>
      </c>
      <c r="BW75" s="34">
        <f t="shared" si="26"/>
        <v>-4000</v>
      </c>
      <c r="BX75" s="34">
        <f t="shared" si="26"/>
        <v>-4200</v>
      </c>
      <c r="BY75" s="34">
        <f t="shared" si="26"/>
        <v>-4300</v>
      </c>
      <c r="BZ75" s="64">
        <f t="shared" si="31"/>
        <v>0.94812756432922507</v>
      </c>
    </row>
    <row r="76" spans="1:255" x14ac:dyDescent="0.25">
      <c r="A76" s="32" t="s">
        <v>210</v>
      </c>
      <c r="B76" s="33">
        <v>8</v>
      </c>
      <c r="C76" s="32" t="s">
        <v>208</v>
      </c>
      <c r="D76" s="32" t="s">
        <v>211</v>
      </c>
      <c r="E76" s="34">
        <v>8004</v>
      </c>
      <c r="F76" s="34">
        <v>6934</v>
      </c>
      <c r="G76" s="34">
        <v>7825</v>
      </c>
      <c r="H76" s="34">
        <v>8252</v>
      </c>
      <c r="I76" s="34">
        <v>9151</v>
      </c>
      <c r="J76" s="34">
        <v>9429</v>
      </c>
      <c r="K76" s="34">
        <v>10307</v>
      </c>
      <c r="L76" s="34">
        <v>9282</v>
      </c>
      <c r="M76" s="34">
        <v>10521</v>
      </c>
      <c r="N76" s="34">
        <v>10473</v>
      </c>
      <c r="O76" s="34">
        <v>9520</v>
      </c>
      <c r="P76" s="34">
        <v>8712</v>
      </c>
      <c r="Q76" s="34">
        <v>7967</v>
      </c>
      <c r="R76" s="34">
        <v>9697</v>
      </c>
      <c r="S76" s="34">
        <v>10122</v>
      </c>
      <c r="T76" s="34">
        <v>10047</v>
      </c>
      <c r="U76" s="34">
        <v>10420</v>
      </c>
      <c r="V76" s="34">
        <v>10414</v>
      </c>
      <c r="W76" s="34">
        <v>8713</v>
      </c>
      <c r="X76" s="34">
        <v>9071</v>
      </c>
      <c r="Y76" s="34">
        <v>7665</v>
      </c>
      <c r="Z76" s="34">
        <v>7173</v>
      </c>
      <c r="AA76" s="34">
        <v>8016</v>
      </c>
      <c r="AB76" s="34">
        <v>6826</v>
      </c>
      <c r="AC76" s="34">
        <v>8071</v>
      </c>
      <c r="AD76" s="34">
        <v>7659</v>
      </c>
      <c r="AE76" s="34">
        <v>8909</v>
      </c>
      <c r="AF76" s="34">
        <v>7455</v>
      </c>
      <c r="AG76" s="34">
        <v>7946</v>
      </c>
      <c r="AH76" s="34">
        <v>7719</v>
      </c>
      <c r="AI76" s="34">
        <v>9494</v>
      </c>
      <c r="AJ76" s="34">
        <v>8021</v>
      </c>
      <c r="AK76" s="34">
        <v>8770</v>
      </c>
      <c r="AL76" s="34">
        <v>8269</v>
      </c>
      <c r="AM76" s="34">
        <v>7331</v>
      </c>
      <c r="AN76" s="34">
        <v>8092</v>
      </c>
      <c r="AO76" s="34">
        <v>8059</v>
      </c>
      <c r="AP76" s="34">
        <v>8025</v>
      </c>
      <c r="AQ76" s="34">
        <v>7992</v>
      </c>
      <c r="AR76" s="34">
        <v>7959</v>
      </c>
      <c r="AS76" s="34">
        <v>7925</v>
      </c>
      <c r="AT76" s="34">
        <v>7892</v>
      </c>
      <c r="AU76" s="34">
        <v>7859</v>
      </c>
      <c r="AV76" s="34">
        <v>7826</v>
      </c>
      <c r="AW76" s="34">
        <v>7792</v>
      </c>
      <c r="AX76" s="34">
        <v>7759</v>
      </c>
      <c r="AY76" s="34">
        <v>7726</v>
      </c>
      <c r="AZ76" s="34">
        <v>7692</v>
      </c>
      <c r="BA76" s="34">
        <v>7659</v>
      </c>
      <c r="BB76" s="34">
        <v>7625.7</v>
      </c>
      <c r="BC76" s="34">
        <v>7592.4</v>
      </c>
      <c r="BD76" s="34">
        <v>7559.1</v>
      </c>
      <c r="BE76" s="34">
        <v>7525.8</v>
      </c>
      <c r="BF76" s="34">
        <v>7492.5</v>
      </c>
      <c r="BG76" s="34">
        <v>7459.2</v>
      </c>
      <c r="BH76" s="34">
        <v>7425.9</v>
      </c>
      <c r="BI76" s="34">
        <v>7392.6</v>
      </c>
      <c r="BJ76" s="34">
        <v>7359.3</v>
      </c>
      <c r="BK76" s="34">
        <v>7326</v>
      </c>
      <c r="BL76" s="34">
        <v>7292.7</v>
      </c>
      <c r="BM76" s="34">
        <f t="shared" si="30"/>
        <v>89710.2</v>
      </c>
      <c r="BN76" s="34">
        <f t="shared" si="28"/>
        <v>7700</v>
      </c>
      <c r="BO76" s="34">
        <f t="shared" si="28"/>
        <v>7600</v>
      </c>
      <c r="BP76" s="34">
        <f t="shared" si="28"/>
        <v>7600</v>
      </c>
      <c r="BQ76" s="34">
        <f t="shared" si="26"/>
        <v>7600</v>
      </c>
      <c r="BR76" s="34">
        <f t="shared" si="26"/>
        <v>7500</v>
      </c>
      <c r="BS76" s="34">
        <f t="shared" si="26"/>
        <v>7500</v>
      </c>
      <c r="BT76" s="34">
        <f t="shared" si="26"/>
        <v>7500</v>
      </c>
      <c r="BU76" s="34">
        <f t="shared" si="26"/>
        <v>7400</v>
      </c>
      <c r="BV76" s="34">
        <f t="shared" si="26"/>
        <v>7400</v>
      </c>
      <c r="BW76" s="34">
        <f t="shared" si="26"/>
        <v>7400</v>
      </c>
      <c r="BX76" s="34">
        <f t="shared" si="26"/>
        <v>7300</v>
      </c>
      <c r="BY76" s="34">
        <f t="shared" si="26"/>
        <v>7300</v>
      </c>
      <c r="BZ76" s="64">
        <f t="shared" si="31"/>
        <v>0.58707880209025698</v>
      </c>
    </row>
    <row r="77" spans="1:255" x14ac:dyDescent="0.25">
      <c r="A77" s="32" t="s">
        <v>212</v>
      </c>
      <c r="B77" s="33">
        <v>8</v>
      </c>
      <c r="C77" s="32" t="s">
        <v>208</v>
      </c>
      <c r="D77" s="32" t="s">
        <v>213</v>
      </c>
      <c r="E77" s="34">
        <v>10497</v>
      </c>
      <c r="F77" s="34">
        <v>9883</v>
      </c>
      <c r="G77" s="34">
        <v>9054</v>
      </c>
      <c r="H77" s="34">
        <v>9456</v>
      </c>
      <c r="I77" s="34">
        <v>8700</v>
      </c>
      <c r="J77" s="34">
        <v>8440</v>
      </c>
      <c r="K77" s="34">
        <v>8268</v>
      </c>
      <c r="L77" s="34">
        <v>8505</v>
      </c>
      <c r="M77" s="34">
        <v>7996</v>
      </c>
      <c r="N77" s="34">
        <v>7750</v>
      </c>
      <c r="O77" s="34">
        <v>7845</v>
      </c>
      <c r="P77" s="34">
        <v>9073</v>
      </c>
      <c r="Q77" s="34">
        <v>10426</v>
      </c>
      <c r="R77" s="34">
        <v>9478</v>
      </c>
      <c r="S77" s="34">
        <v>9835</v>
      </c>
      <c r="T77" s="34">
        <v>9072</v>
      </c>
      <c r="U77" s="34">
        <v>9512</v>
      </c>
      <c r="V77" s="34">
        <v>8467</v>
      </c>
      <c r="W77" s="34">
        <v>7283</v>
      </c>
      <c r="X77" s="34">
        <v>8092</v>
      </c>
      <c r="Y77" s="34">
        <v>9769</v>
      </c>
      <c r="Z77" s="34">
        <v>7878</v>
      </c>
      <c r="AA77" s="34">
        <v>9198</v>
      </c>
      <c r="AB77" s="34">
        <v>10627</v>
      </c>
      <c r="AC77" s="34">
        <v>11507</v>
      </c>
      <c r="AD77" s="34">
        <v>10858</v>
      </c>
      <c r="AE77" s="34">
        <v>10288</v>
      </c>
      <c r="AF77" s="34">
        <v>10061</v>
      </c>
      <c r="AG77" s="34">
        <v>10436</v>
      </c>
      <c r="AH77" s="34">
        <v>11164</v>
      </c>
      <c r="AI77" s="34">
        <v>11701</v>
      </c>
      <c r="AJ77" s="34">
        <v>10999</v>
      </c>
      <c r="AK77" s="34">
        <v>11154</v>
      </c>
      <c r="AL77" s="34">
        <v>11745</v>
      </c>
      <c r="AM77" s="34">
        <v>11502</v>
      </c>
      <c r="AN77" s="34">
        <v>10999</v>
      </c>
      <c r="AO77" s="34">
        <v>11076</v>
      </c>
      <c r="AP77" s="34">
        <v>11153</v>
      </c>
      <c r="AQ77" s="34">
        <v>11230</v>
      </c>
      <c r="AR77" s="34">
        <v>11307</v>
      </c>
      <c r="AS77" s="34">
        <v>11384</v>
      </c>
      <c r="AT77" s="34">
        <v>11461</v>
      </c>
      <c r="AU77" s="34">
        <v>11538</v>
      </c>
      <c r="AV77" s="34">
        <v>11615</v>
      </c>
      <c r="AW77" s="34">
        <v>11692</v>
      </c>
      <c r="AX77" s="34">
        <v>11769</v>
      </c>
      <c r="AY77" s="34">
        <v>11846</v>
      </c>
      <c r="AZ77" s="34">
        <v>11922</v>
      </c>
      <c r="BA77" s="34">
        <v>11999</v>
      </c>
      <c r="BB77" s="34">
        <v>12075.7</v>
      </c>
      <c r="BC77" s="34">
        <v>12152.4</v>
      </c>
      <c r="BD77" s="34">
        <v>12229.1</v>
      </c>
      <c r="BE77" s="34">
        <v>12305.8</v>
      </c>
      <c r="BF77" s="34">
        <v>12382.5</v>
      </c>
      <c r="BG77" s="34">
        <v>12459.2</v>
      </c>
      <c r="BH77" s="34">
        <v>12535.9</v>
      </c>
      <c r="BI77" s="34">
        <v>12612.6</v>
      </c>
      <c r="BJ77" s="34">
        <v>12689.3</v>
      </c>
      <c r="BK77" s="34">
        <v>12766</v>
      </c>
      <c r="BL77" s="34">
        <v>12842.7</v>
      </c>
      <c r="BM77" s="34">
        <f t="shared" si="30"/>
        <v>149050.20000000001</v>
      </c>
      <c r="BN77" s="34">
        <f t="shared" si="28"/>
        <v>12000</v>
      </c>
      <c r="BO77" s="34">
        <f t="shared" si="28"/>
        <v>12000</v>
      </c>
      <c r="BP77" s="34">
        <f t="shared" si="28"/>
        <v>12100</v>
      </c>
      <c r="BQ77" s="34">
        <f t="shared" si="26"/>
        <v>12200</v>
      </c>
      <c r="BR77" s="34">
        <f t="shared" si="26"/>
        <v>12300</v>
      </c>
      <c r="BS77" s="34">
        <f t="shared" si="26"/>
        <v>12400</v>
      </c>
      <c r="BT77" s="34">
        <f t="shared" si="26"/>
        <v>12500</v>
      </c>
      <c r="BU77" s="34">
        <f t="shared" si="26"/>
        <v>12500</v>
      </c>
      <c r="BV77" s="34">
        <f t="shared" si="26"/>
        <v>12600</v>
      </c>
      <c r="BW77" s="34">
        <f t="shared" si="26"/>
        <v>12700</v>
      </c>
      <c r="BX77" s="34">
        <f t="shared" si="26"/>
        <v>12800</v>
      </c>
      <c r="BY77" s="34">
        <f t="shared" si="26"/>
        <v>12900</v>
      </c>
      <c r="BZ77" s="64">
        <f t="shared" si="31"/>
        <v>0.86824047411501692</v>
      </c>
    </row>
    <row r="78" spans="1:255" x14ac:dyDescent="0.25">
      <c r="A78" s="32" t="s">
        <v>214</v>
      </c>
      <c r="B78" s="33">
        <v>8</v>
      </c>
      <c r="C78" s="32" t="s">
        <v>208</v>
      </c>
      <c r="D78" s="32" t="s">
        <v>215</v>
      </c>
      <c r="E78" s="34">
        <v>10395</v>
      </c>
      <c r="F78" s="34">
        <v>11416</v>
      </c>
      <c r="G78" s="34">
        <v>10710</v>
      </c>
      <c r="H78" s="34">
        <v>9553</v>
      </c>
      <c r="I78" s="34">
        <v>9760</v>
      </c>
      <c r="J78" s="34">
        <v>11273</v>
      </c>
      <c r="K78" s="34">
        <v>10108</v>
      </c>
      <c r="L78" s="34">
        <v>9018</v>
      </c>
      <c r="M78" s="34">
        <v>10304</v>
      </c>
      <c r="N78" s="34">
        <v>10750</v>
      </c>
      <c r="O78" s="34">
        <v>11324</v>
      </c>
      <c r="P78" s="34">
        <v>11608</v>
      </c>
      <c r="Q78" s="34">
        <v>12000</v>
      </c>
      <c r="R78" s="34">
        <v>13446</v>
      </c>
      <c r="S78" s="34">
        <v>13333</v>
      </c>
      <c r="T78" s="34">
        <v>13919</v>
      </c>
      <c r="U78" s="34">
        <v>14556</v>
      </c>
      <c r="V78" s="34">
        <v>13396</v>
      </c>
      <c r="W78" s="34">
        <v>13501</v>
      </c>
      <c r="X78" s="34">
        <v>14265</v>
      </c>
      <c r="Y78" s="34">
        <v>14438</v>
      </c>
      <c r="Z78" s="34">
        <v>13264</v>
      </c>
      <c r="AA78" s="34">
        <v>13967</v>
      </c>
      <c r="AB78" s="34">
        <v>14916</v>
      </c>
      <c r="AC78" s="34">
        <v>14502</v>
      </c>
      <c r="AD78" s="34">
        <v>14190</v>
      </c>
      <c r="AE78" s="34">
        <v>13951</v>
      </c>
      <c r="AF78" s="34">
        <v>13824</v>
      </c>
      <c r="AG78" s="34">
        <v>13649</v>
      </c>
      <c r="AH78" s="34">
        <v>13085</v>
      </c>
      <c r="AI78" s="34">
        <v>13073</v>
      </c>
      <c r="AJ78" s="34">
        <v>11506</v>
      </c>
      <c r="AK78" s="34">
        <v>12700</v>
      </c>
      <c r="AL78" s="34">
        <v>14139</v>
      </c>
      <c r="AM78" s="34">
        <v>14857</v>
      </c>
      <c r="AN78" s="34">
        <v>14824</v>
      </c>
      <c r="AO78" s="34">
        <v>14949</v>
      </c>
      <c r="AP78" s="34">
        <v>15073</v>
      </c>
      <c r="AQ78" s="34">
        <v>15197</v>
      </c>
      <c r="AR78" s="34">
        <v>15321</v>
      </c>
      <c r="AS78" s="34">
        <v>15445</v>
      </c>
      <c r="AT78" s="34">
        <v>15569</v>
      </c>
      <c r="AU78" s="34">
        <v>15693</v>
      </c>
      <c r="AV78" s="34">
        <v>15817</v>
      </c>
      <c r="AW78" s="34">
        <v>15941</v>
      </c>
      <c r="AX78" s="34">
        <v>16065</v>
      </c>
      <c r="AY78" s="34">
        <v>16189</v>
      </c>
      <c r="AZ78" s="34">
        <v>16313</v>
      </c>
      <c r="BA78" s="34">
        <v>16437</v>
      </c>
      <c r="BB78" s="34">
        <v>16561</v>
      </c>
      <c r="BC78" s="34">
        <v>16685</v>
      </c>
      <c r="BD78" s="34">
        <v>16809</v>
      </c>
      <c r="BE78" s="34">
        <v>16933</v>
      </c>
      <c r="BF78" s="34">
        <v>17057</v>
      </c>
      <c r="BG78" s="34">
        <v>17181</v>
      </c>
      <c r="BH78" s="34">
        <v>17305</v>
      </c>
      <c r="BI78" s="34">
        <v>17429</v>
      </c>
      <c r="BJ78" s="34">
        <v>17553</v>
      </c>
      <c r="BK78" s="34">
        <v>17677</v>
      </c>
      <c r="BL78" s="34">
        <v>17801</v>
      </c>
      <c r="BM78" s="34">
        <f t="shared" si="30"/>
        <v>205428</v>
      </c>
      <c r="BN78" s="34">
        <f t="shared" si="28"/>
        <v>16400</v>
      </c>
      <c r="BO78" s="34">
        <f t="shared" si="28"/>
        <v>16500</v>
      </c>
      <c r="BP78" s="34">
        <f t="shared" si="28"/>
        <v>16600</v>
      </c>
      <c r="BQ78" s="34">
        <f t="shared" si="26"/>
        <v>16800</v>
      </c>
      <c r="BR78" s="34">
        <f t="shared" si="26"/>
        <v>16900</v>
      </c>
      <c r="BS78" s="34">
        <f t="shared" si="26"/>
        <v>17100</v>
      </c>
      <c r="BT78" s="34">
        <f t="shared" si="26"/>
        <v>17200</v>
      </c>
      <c r="BU78" s="34">
        <f t="shared" si="26"/>
        <v>17300</v>
      </c>
      <c r="BV78" s="34">
        <f t="shared" si="26"/>
        <v>17500</v>
      </c>
      <c r="BW78" s="34">
        <f t="shared" si="26"/>
        <v>17600</v>
      </c>
      <c r="BX78" s="34">
        <f t="shared" si="26"/>
        <v>17700</v>
      </c>
      <c r="BY78" s="34">
        <f t="shared" si="26"/>
        <v>17900</v>
      </c>
      <c r="BZ78" s="64">
        <f t="shared" si="31"/>
        <v>0.92521557064626858</v>
      </c>
    </row>
    <row r="79" spans="1:255" x14ac:dyDescent="0.25">
      <c r="A79" s="32" t="s">
        <v>216</v>
      </c>
      <c r="B79" s="33">
        <v>8</v>
      </c>
      <c r="C79" s="32" t="s">
        <v>208</v>
      </c>
      <c r="D79" s="32" t="s">
        <v>217</v>
      </c>
      <c r="E79" s="34">
        <v>11011</v>
      </c>
      <c r="F79" s="34">
        <v>10133</v>
      </c>
      <c r="G79" s="34">
        <v>10838</v>
      </c>
      <c r="H79" s="34">
        <v>11670</v>
      </c>
      <c r="I79" s="34">
        <v>13299</v>
      </c>
      <c r="J79" s="34">
        <v>12930</v>
      </c>
      <c r="K79" s="34">
        <v>13861</v>
      </c>
      <c r="L79" s="34">
        <v>12665</v>
      </c>
      <c r="M79" s="34">
        <v>13445</v>
      </c>
      <c r="N79" s="34">
        <v>13644</v>
      </c>
      <c r="O79" s="34">
        <v>12362</v>
      </c>
      <c r="P79" s="34">
        <v>12229</v>
      </c>
      <c r="Q79" s="34">
        <v>12928</v>
      </c>
      <c r="R79" s="34">
        <v>12459</v>
      </c>
      <c r="S79" s="34">
        <v>11898</v>
      </c>
      <c r="T79" s="34">
        <v>10938</v>
      </c>
      <c r="U79" s="34">
        <v>9364</v>
      </c>
      <c r="V79" s="34">
        <v>10215</v>
      </c>
      <c r="W79" s="34">
        <v>9901</v>
      </c>
      <c r="X79" s="34">
        <v>10146</v>
      </c>
      <c r="Y79" s="34">
        <v>11033</v>
      </c>
      <c r="Z79" s="34">
        <v>10749</v>
      </c>
      <c r="AA79" s="34">
        <v>11125</v>
      </c>
      <c r="AB79" s="34">
        <v>11384</v>
      </c>
      <c r="AC79" s="34">
        <v>10476</v>
      </c>
      <c r="AD79" s="34">
        <v>12313</v>
      </c>
      <c r="AE79" s="34">
        <v>11756</v>
      </c>
      <c r="AF79" s="34">
        <v>11036</v>
      </c>
      <c r="AG79" s="34">
        <v>10643</v>
      </c>
      <c r="AH79" s="34">
        <v>10255</v>
      </c>
      <c r="AI79" s="34">
        <v>10282</v>
      </c>
      <c r="AJ79" s="34">
        <v>9825</v>
      </c>
      <c r="AK79" s="34">
        <v>9489</v>
      </c>
      <c r="AL79" s="34">
        <v>9143</v>
      </c>
      <c r="AM79" s="34">
        <v>8669</v>
      </c>
      <c r="AN79" s="34">
        <v>9807</v>
      </c>
      <c r="AO79" s="34">
        <v>9726</v>
      </c>
      <c r="AP79" s="34">
        <v>9645</v>
      </c>
      <c r="AQ79" s="34">
        <v>9564</v>
      </c>
      <c r="AR79" s="34">
        <v>9483</v>
      </c>
      <c r="AS79" s="34">
        <v>9403</v>
      </c>
      <c r="AT79" s="34">
        <v>9322</v>
      </c>
      <c r="AU79" s="34">
        <v>9241</v>
      </c>
      <c r="AV79" s="34">
        <v>9160</v>
      </c>
      <c r="AW79" s="34">
        <v>9080</v>
      </c>
      <c r="AX79" s="34">
        <v>8999</v>
      </c>
      <c r="AY79" s="34">
        <v>8918</v>
      </c>
      <c r="AZ79" s="34">
        <v>8837</v>
      </c>
      <c r="BA79" s="34">
        <v>8756</v>
      </c>
      <c r="BB79" s="34">
        <v>8675</v>
      </c>
      <c r="BC79" s="34">
        <v>8594</v>
      </c>
      <c r="BD79" s="34">
        <v>8513</v>
      </c>
      <c r="BE79" s="34">
        <v>8432</v>
      </c>
      <c r="BF79" s="34">
        <v>8351</v>
      </c>
      <c r="BG79" s="34">
        <v>8270</v>
      </c>
      <c r="BH79" s="34">
        <v>8189</v>
      </c>
      <c r="BI79" s="34">
        <v>8108</v>
      </c>
      <c r="BJ79" s="34">
        <v>8027</v>
      </c>
      <c r="BK79" s="34">
        <v>7946</v>
      </c>
      <c r="BL79" s="34">
        <v>7865</v>
      </c>
      <c r="BM79" s="34">
        <f t="shared" si="30"/>
        <v>99726</v>
      </c>
      <c r="BN79" s="34">
        <f t="shared" si="28"/>
        <v>8700</v>
      </c>
      <c r="BO79" s="34">
        <f t="shared" si="28"/>
        <v>8600</v>
      </c>
      <c r="BP79" s="34">
        <f t="shared" si="28"/>
        <v>8600</v>
      </c>
      <c r="BQ79" s="34">
        <f t="shared" si="26"/>
        <v>8500</v>
      </c>
      <c r="BR79" s="34">
        <f t="shared" si="26"/>
        <v>8400</v>
      </c>
      <c r="BS79" s="34">
        <f t="shared" si="26"/>
        <v>8300</v>
      </c>
      <c r="BT79" s="34">
        <f t="shared" si="26"/>
        <v>8300</v>
      </c>
      <c r="BU79" s="34">
        <f t="shared" si="26"/>
        <v>8200</v>
      </c>
      <c r="BV79" s="34">
        <f t="shared" si="26"/>
        <v>8100</v>
      </c>
      <c r="BW79" s="34">
        <f t="shared" si="26"/>
        <v>8100</v>
      </c>
      <c r="BX79" s="34">
        <f t="shared" si="26"/>
        <v>8000</v>
      </c>
      <c r="BY79" s="34">
        <f t="shared" si="26"/>
        <v>7900</v>
      </c>
      <c r="BZ79" s="64">
        <f t="shared" si="31"/>
        <v>0.86287277134712825</v>
      </c>
    </row>
    <row r="80" spans="1:255" x14ac:dyDescent="0.25">
      <c r="A80" s="32" t="s">
        <v>218</v>
      </c>
      <c r="B80" s="33">
        <v>8</v>
      </c>
      <c r="C80" s="32" t="s">
        <v>208</v>
      </c>
      <c r="D80" s="32" t="s">
        <v>219</v>
      </c>
      <c r="E80" s="34">
        <v>11571</v>
      </c>
      <c r="F80" s="34">
        <v>11288</v>
      </c>
      <c r="G80" s="34">
        <v>9723</v>
      </c>
      <c r="H80" s="34">
        <v>10278</v>
      </c>
      <c r="I80" s="34">
        <v>10220</v>
      </c>
      <c r="J80" s="34">
        <v>11346</v>
      </c>
      <c r="K80" s="34">
        <v>11386</v>
      </c>
      <c r="L80" s="34">
        <v>12194</v>
      </c>
      <c r="M80" s="34">
        <v>12594</v>
      </c>
      <c r="N80" s="34">
        <v>14090</v>
      </c>
      <c r="O80" s="34">
        <v>14650</v>
      </c>
      <c r="P80" s="34">
        <v>14258</v>
      </c>
      <c r="Q80" s="34">
        <v>13201</v>
      </c>
      <c r="R80" s="34">
        <v>12966</v>
      </c>
      <c r="S80" s="34">
        <v>11788</v>
      </c>
      <c r="T80" s="34">
        <v>11653</v>
      </c>
      <c r="U80" s="34">
        <v>12366</v>
      </c>
      <c r="V80" s="34">
        <v>10721</v>
      </c>
      <c r="W80" s="34">
        <v>9922</v>
      </c>
      <c r="X80" s="34">
        <v>9764</v>
      </c>
      <c r="Y80" s="34">
        <v>10972</v>
      </c>
      <c r="Z80" s="34">
        <v>10005</v>
      </c>
      <c r="AA80" s="34">
        <v>10560</v>
      </c>
      <c r="AB80" s="34">
        <v>11521</v>
      </c>
      <c r="AC80" s="34">
        <v>11898</v>
      </c>
      <c r="AD80" s="34">
        <v>13054</v>
      </c>
      <c r="AE80" s="34">
        <v>14537</v>
      </c>
      <c r="AF80" s="34">
        <v>14457</v>
      </c>
      <c r="AG80" s="34">
        <v>16103</v>
      </c>
      <c r="AH80" s="34">
        <v>16463</v>
      </c>
      <c r="AI80" s="34">
        <v>16187</v>
      </c>
      <c r="AJ80" s="34">
        <v>16197</v>
      </c>
      <c r="AK80" s="34">
        <v>16224</v>
      </c>
      <c r="AL80" s="34">
        <v>15360</v>
      </c>
      <c r="AM80" s="34">
        <v>16178</v>
      </c>
      <c r="AN80" s="34">
        <v>15140</v>
      </c>
      <c r="AO80" s="34">
        <v>15274</v>
      </c>
      <c r="AP80" s="34">
        <v>15407</v>
      </c>
      <c r="AQ80" s="34">
        <v>15541</v>
      </c>
      <c r="AR80" s="34">
        <v>15675</v>
      </c>
      <c r="AS80" s="34">
        <v>15808</v>
      </c>
      <c r="AT80" s="34">
        <v>15942</v>
      </c>
      <c r="AU80" s="34">
        <v>16076</v>
      </c>
      <c r="AV80" s="34">
        <v>16209</v>
      </c>
      <c r="AW80" s="34">
        <v>16343</v>
      </c>
      <c r="AX80" s="34">
        <v>16477</v>
      </c>
      <c r="AY80" s="34">
        <v>16610</v>
      </c>
      <c r="AZ80" s="34">
        <v>16744</v>
      </c>
      <c r="BA80" s="34">
        <v>16877.5</v>
      </c>
      <c r="BB80" s="34">
        <v>17011.099999999999</v>
      </c>
      <c r="BC80" s="34">
        <v>17144.7</v>
      </c>
      <c r="BD80" s="34">
        <v>17278.3</v>
      </c>
      <c r="BE80" s="34">
        <v>17411.900000000001</v>
      </c>
      <c r="BF80" s="34">
        <v>17545.5</v>
      </c>
      <c r="BG80" s="34">
        <v>17679.099999999999</v>
      </c>
      <c r="BH80" s="34">
        <v>17812.7</v>
      </c>
      <c r="BI80" s="34">
        <v>17946.3</v>
      </c>
      <c r="BJ80" s="34">
        <v>18079.900000000001</v>
      </c>
      <c r="BK80" s="34">
        <v>18213.5</v>
      </c>
      <c r="BL80" s="34">
        <v>18347.099999999999</v>
      </c>
      <c r="BM80" s="34">
        <f t="shared" si="30"/>
        <v>211347.6</v>
      </c>
      <c r="BN80" s="34">
        <f t="shared" si="28"/>
        <v>16800</v>
      </c>
      <c r="BO80" s="34">
        <f t="shared" si="28"/>
        <v>17000</v>
      </c>
      <c r="BP80" s="34">
        <f t="shared" si="28"/>
        <v>17100</v>
      </c>
      <c r="BQ80" s="34">
        <f t="shared" si="26"/>
        <v>17200</v>
      </c>
      <c r="BR80" s="34">
        <f t="shared" si="26"/>
        <v>17400</v>
      </c>
      <c r="BS80" s="34">
        <f t="shared" si="26"/>
        <v>17500</v>
      </c>
      <c r="BT80" s="34">
        <f t="shared" si="26"/>
        <v>17700</v>
      </c>
      <c r="BU80" s="34">
        <f t="shared" si="26"/>
        <v>17800</v>
      </c>
      <c r="BV80" s="34">
        <f t="shared" si="26"/>
        <v>18000</v>
      </c>
      <c r="BW80" s="34">
        <f t="shared" si="26"/>
        <v>18100</v>
      </c>
      <c r="BX80" s="34">
        <f t="shared" si="26"/>
        <v>18300</v>
      </c>
      <c r="BY80" s="34">
        <f t="shared" si="26"/>
        <v>18400</v>
      </c>
      <c r="BZ80" s="64">
        <f t="shared" si="31"/>
        <v>0.87336072759231964</v>
      </c>
    </row>
    <row r="81" spans="1:78" x14ac:dyDescent="0.25">
      <c r="A81" s="32" t="s">
        <v>220</v>
      </c>
      <c r="B81" s="33">
        <v>8</v>
      </c>
      <c r="C81" s="32" t="s">
        <v>208</v>
      </c>
      <c r="D81" s="32" t="s">
        <v>221</v>
      </c>
      <c r="E81" s="34">
        <v>1798</v>
      </c>
      <c r="F81" s="34">
        <v>2136</v>
      </c>
      <c r="G81" s="34">
        <v>3067</v>
      </c>
      <c r="H81" s="34">
        <v>2439</v>
      </c>
      <c r="I81" s="34">
        <v>2177</v>
      </c>
      <c r="J81" s="34">
        <v>2482</v>
      </c>
      <c r="K81" s="34">
        <v>2122</v>
      </c>
      <c r="L81" s="34">
        <v>1231</v>
      </c>
      <c r="M81" s="34">
        <v>1842</v>
      </c>
      <c r="N81" s="34">
        <v>2171</v>
      </c>
      <c r="O81" s="34">
        <v>1348</v>
      </c>
      <c r="P81" s="34">
        <v>622</v>
      </c>
      <c r="Q81" s="34">
        <v>1074</v>
      </c>
      <c r="R81" s="34">
        <v>1203</v>
      </c>
      <c r="S81" s="34">
        <v>14</v>
      </c>
      <c r="T81" s="34">
        <v>-1587</v>
      </c>
      <c r="U81" s="34">
        <v>-2396</v>
      </c>
      <c r="V81" s="34">
        <v>-2001</v>
      </c>
      <c r="W81" s="34">
        <v>-681</v>
      </c>
      <c r="X81" s="34">
        <v>-346</v>
      </c>
      <c r="Y81" s="34">
        <v>1158</v>
      </c>
      <c r="Z81" s="34">
        <v>-207</v>
      </c>
      <c r="AA81" s="34">
        <v>-349</v>
      </c>
      <c r="AB81" s="34">
        <v>-642</v>
      </c>
      <c r="AC81" s="34">
        <v>-577</v>
      </c>
      <c r="AD81" s="34">
        <v>-262</v>
      </c>
      <c r="AE81" s="34">
        <v>-608</v>
      </c>
      <c r="AF81" s="34">
        <v>-196</v>
      </c>
      <c r="AG81" s="34">
        <v>801</v>
      </c>
      <c r="AH81" s="34">
        <v>834</v>
      </c>
      <c r="AI81" s="34">
        <v>1371</v>
      </c>
      <c r="AJ81" s="34">
        <v>2661</v>
      </c>
      <c r="AK81" s="34">
        <v>2023</v>
      </c>
      <c r="AL81" s="34">
        <v>1047</v>
      </c>
      <c r="AM81" s="34">
        <v>781</v>
      </c>
      <c r="AN81" s="34">
        <v>-119</v>
      </c>
      <c r="AO81" s="34">
        <v>-168</v>
      </c>
      <c r="AP81" s="34">
        <v>-216</v>
      </c>
      <c r="AQ81" s="34">
        <v>-265</v>
      </c>
      <c r="AR81" s="34">
        <v>-314</v>
      </c>
      <c r="AS81" s="34">
        <v>-363</v>
      </c>
      <c r="AT81" s="34">
        <v>-411</v>
      </c>
      <c r="AU81" s="34">
        <v>-460</v>
      </c>
      <c r="AV81" s="34">
        <v>-509</v>
      </c>
      <c r="AW81" s="34">
        <v>-558</v>
      </c>
      <c r="AX81" s="34">
        <v>-606</v>
      </c>
      <c r="AY81" s="34">
        <v>-655</v>
      </c>
      <c r="AZ81" s="34">
        <v>-704</v>
      </c>
      <c r="BA81" s="34">
        <v>-752.5</v>
      </c>
      <c r="BB81" s="34">
        <v>-801.2</v>
      </c>
      <c r="BC81" s="34">
        <v>-849.9</v>
      </c>
      <c r="BD81" s="34">
        <v>-898.6</v>
      </c>
      <c r="BE81" s="34">
        <v>-947.3</v>
      </c>
      <c r="BF81" s="34">
        <v>-996</v>
      </c>
      <c r="BG81" s="34">
        <v>-1044.7</v>
      </c>
      <c r="BH81" s="34">
        <v>-1093.4000000000001</v>
      </c>
      <c r="BI81" s="34">
        <v>-1142.0999999999999</v>
      </c>
      <c r="BJ81" s="34">
        <v>-1190.8</v>
      </c>
      <c r="BK81" s="34">
        <v>-1239.5</v>
      </c>
      <c r="BL81" s="34">
        <v>-1288.2</v>
      </c>
      <c r="BM81" s="34">
        <f t="shared" si="30"/>
        <v>-12244.2</v>
      </c>
      <c r="BN81" s="34">
        <f t="shared" si="28"/>
        <v>-400</v>
      </c>
      <c r="BO81" s="34">
        <f t="shared" si="28"/>
        <v>-500</v>
      </c>
      <c r="BP81" s="34">
        <f t="shared" si="28"/>
        <v>-600</v>
      </c>
      <c r="BQ81" s="34">
        <f t="shared" si="26"/>
        <v>-700</v>
      </c>
      <c r="BR81" s="34">
        <f t="shared" si="26"/>
        <v>-800</v>
      </c>
      <c r="BS81" s="34">
        <f t="shared" si="26"/>
        <v>-1000</v>
      </c>
      <c r="BT81" s="34">
        <f t="shared" si="26"/>
        <v>-1100</v>
      </c>
      <c r="BU81" s="34">
        <f t="shared" si="26"/>
        <v>-1200</v>
      </c>
      <c r="BV81" s="34">
        <f t="shared" si="26"/>
        <v>-1300</v>
      </c>
      <c r="BW81" s="34">
        <f t="shared" si="26"/>
        <v>-1400</v>
      </c>
      <c r="BX81" s="34">
        <f t="shared" si="26"/>
        <v>-1500</v>
      </c>
      <c r="BY81" s="34">
        <f t="shared" si="26"/>
        <v>-1600</v>
      </c>
      <c r="BZ81" s="64">
        <f t="shared" si="31"/>
        <v>0.65764244635480185</v>
      </c>
    </row>
    <row r="82" spans="1:78" x14ac:dyDescent="0.25">
      <c r="A82" s="32" t="s">
        <v>222</v>
      </c>
      <c r="B82" s="33">
        <v>8</v>
      </c>
      <c r="C82" s="32" t="s">
        <v>208</v>
      </c>
      <c r="D82" s="32" t="s">
        <v>223</v>
      </c>
      <c r="E82" s="34">
        <v>10804</v>
      </c>
      <c r="F82" s="34">
        <v>11008</v>
      </c>
      <c r="G82" s="34">
        <v>9202</v>
      </c>
      <c r="H82" s="34">
        <v>9476</v>
      </c>
      <c r="I82" s="34">
        <v>9604</v>
      </c>
      <c r="J82" s="34">
        <v>10047</v>
      </c>
      <c r="K82" s="34">
        <v>10527</v>
      </c>
      <c r="L82" s="34">
        <v>9911</v>
      </c>
      <c r="M82" s="34">
        <v>9814</v>
      </c>
      <c r="N82" s="34">
        <v>10335</v>
      </c>
      <c r="O82" s="34">
        <v>9902</v>
      </c>
      <c r="P82" s="34">
        <v>9788</v>
      </c>
      <c r="Q82" s="34">
        <v>9746</v>
      </c>
      <c r="R82" s="34">
        <v>8605</v>
      </c>
      <c r="S82" s="34">
        <v>9043</v>
      </c>
      <c r="T82" s="34">
        <v>8109</v>
      </c>
      <c r="U82" s="34">
        <v>7409</v>
      </c>
      <c r="V82" s="34">
        <v>7954</v>
      </c>
      <c r="W82" s="34">
        <v>8486</v>
      </c>
      <c r="X82" s="34">
        <v>9393</v>
      </c>
      <c r="Y82" s="34">
        <v>9932</v>
      </c>
      <c r="Z82" s="34">
        <v>9673</v>
      </c>
      <c r="AA82" s="34">
        <v>9968</v>
      </c>
      <c r="AB82" s="34">
        <v>9388</v>
      </c>
      <c r="AC82" s="34">
        <v>8523</v>
      </c>
      <c r="AD82" s="34">
        <v>7628</v>
      </c>
      <c r="AE82" s="34">
        <v>6990</v>
      </c>
      <c r="AF82" s="34">
        <v>5702</v>
      </c>
      <c r="AG82" s="34">
        <v>5718</v>
      </c>
      <c r="AH82" s="34">
        <v>4414</v>
      </c>
      <c r="AI82" s="34">
        <v>4129</v>
      </c>
      <c r="AJ82" s="34">
        <v>4494</v>
      </c>
      <c r="AK82" s="34">
        <v>3310</v>
      </c>
      <c r="AL82" s="34">
        <v>4548</v>
      </c>
      <c r="AM82" s="34">
        <v>3015</v>
      </c>
      <c r="AN82" s="34">
        <v>4784</v>
      </c>
      <c r="AO82" s="34">
        <v>4595</v>
      </c>
      <c r="AP82" s="34">
        <v>4406</v>
      </c>
      <c r="AQ82" s="34">
        <v>4217</v>
      </c>
      <c r="AR82" s="34">
        <v>4028</v>
      </c>
      <c r="AS82" s="34">
        <v>3839</v>
      </c>
      <c r="AT82" s="34">
        <v>3650</v>
      </c>
      <c r="AU82" s="34">
        <v>3461</v>
      </c>
      <c r="AV82" s="34">
        <v>3272</v>
      </c>
      <c r="AW82" s="34">
        <v>3082</v>
      </c>
      <c r="AX82" s="34">
        <v>2893</v>
      </c>
      <c r="AY82" s="34">
        <v>2704</v>
      </c>
      <c r="AZ82" s="34">
        <v>2515</v>
      </c>
      <c r="BA82" s="34">
        <v>2326</v>
      </c>
      <c r="BB82" s="34">
        <v>2137</v>
      </c>
      <c r="BC82" s="34">
        <v>1948</v>
      </c>
      <c r="BD82" s="34">
        <v>1759</v>
      </c>
      <c r="BE82" s="34">
        <v>1570</v>
      </c>
      <c r="BF82" s="34">
        <v>1381</v>
      </c>
      <c r="BG82" s="34">
        <v>1192</v>
      </c>
      <c r="BH82" s="34">
        <v>1003</v>
      </c>
      <c r="BI82" s="34">
        <v>814</v>
      </c>
      <c r="BJ82" s="34">
        <v>625</v>
      </c>
      <c r="BK82" s="34">
        <v>436</v>
      </c>
      <c r="BL82" s="34">
        <v>247</v>
      </c>
      <c r="BM82" s="34">
        <f t="shared" si="30"/>
        <v>15438</v>
      </c>
      <c r="BN82" s="34">
        <f t="shared" si="28"/>
        <v>1700</v>
      </c>
      <c r="BO82" s="34">
        <f t="shared" si="28"/>
        <v>1600</v>
      </c>
      <c r="BP82" s="34">
        <f t="shared" si="28"/>
        <v>1500</v>
      </c>
      <c r="BQ82" s="34">
        <f t="shared" si="26"/>
        <v>1500</v>
      </c>
      <c r="BR82" s="34">
        <f t="shared" si="26"/>
        <v>1400</v>
      </c>
      <c r="BS82" s="34">
        <f t="shared" si="26"/>
        <v>1300</v>
      </c>
      <c r="BT82" s="34">
        <f t="shared" si="26"/>
        <v>1300</v>
      </c>
      <c r="BU82" s="34">
        <f t="shared" si="26"/>
        <v>1200</v>
      </c>
      <c r="BV82" s="34">
        <f t="shared" si="26"/>
        <v>1100</v>
      </c>
      <c r="BW82" s="34">
        <f t="shared" si="26"/>
        <v>1000</v>
      </c>
      <c r="BX82" s="34">
        <f t="shared" si="26"/>
        <v>1000</v>
      </c>
      <c r="BY82" s="34">
        <f t="shared" si="26"/>
        <v>900</v>
      </c>
      <c r="BZ82" s="64">
        <f t="shared" si="31"/>
        <v>0.96036014025925287</v>
      </c>
    </row>
    <row r="83" spans="1:78" x14ac:dyDescent="0.25">
      <c r="A83" s="32" t="s">
        <v>224</v>
      </c>
      <c r="B83" s="33">
        <v>8</v>
      </c>
      <c r="C83" s="32" t="s">
        <v>208</v>
      </c>
      <c r="D83" s="32" t="s">
        <v>225</v>
      </c>
      <c r="E83" s="34">
        <v>8660</v>
      </c>
      <c r="F83" s="34">
        <v>8308</v>
      </c>
      <c r="G83" s="34">
        <v>8305</v>
      </c>
      <c r="H83" s="34">
        <v>7667</v>
      </c>
      <c r="I83" s="34">
        <v>6782</v>
      </c>
      <c r="J83" s="34">
        <v>6395</v>
      </c>
      <c r="K83" s="34">
        <v>6152</v>
      </c>
      <c r="L83" s="34">
        <v>5746</v>
      </c>
      <c r="M83" s="34">
        <v>5366</v>
      </c>
      <c r="N83" s="34">
        <v>5696</v>
      </c>
      <c r="O83" s="34">
        <v>6949</v>
      </c>
      <c r="P83" s="34">
        <v>6437</v>
      </c>
      <c r="Q83" s="34">
        <v>6321</v>
      </c>
      <c r="R83" s="34">
        <v>7759</v>
      </c>
      <c r="S83" s="34">
        <v>9251</v>
      </c>
      <c r="T83" s="34">
        <v>8936</v>
      </c>
      <c r="U83" s="34">
        <v>7786</v>
      </c>
      <c r="V83" s="34">
        <v>8852</v>
      </c>
      <c r="W83" s="34">
        <v>8817</v>
      </c>
      <c r="X83" s="34">
        <v>9376</v>
      </c>
      <c r="Y83" s="34">
        <v>10691</v>
      </c>
      <c r="Z83" s="34">
        <v>10941</v>
      </c>
      <c r="AA83" s="34">
        <v>12167</v>
      </c>
      <c r="AB83" s="34">
        <v>13492</v>
      </c>
      <c r="AC83" s="34">
        <v>14079</v>
      </c>
      <c r="AD83" s="34">
        <v>14291</v>
      </c>
      <c r="AE83" s="34">
        <v>14320</v>
      </c>
      <c r="AF83" s="34">
        <v>15069</v>
      </c>
      <c r="AG83" s="34">
        <v>15055</v>
      </c>
      <c r="AH83" s="34">
        <v>15411</v>
      </c>
      <c r="AI83" s="34">
        <v>16280</v>
      </c>
      <c r="AJ83" s="34">
        <v>16041</v>
      </c>
      <c r="AK83" s="34">
        <v>15302</v>
      </c>
      <c r="AL83" s="34">
        <v>15462</v>
      </c>
      <c r="AM83" s="34">
        <v>15514</v>
      </c>
      <c r="AN83" s="34">
        <v>16269</v>
      </c>
      <c r="AO83" s="34">
        <v>16595</v>
      </c>
      <c r="AP83" s="34">
        <v>16922</v>
      </c>
      <c r="AQ83" s="34">
        <v>17248</v>
      </c>
      <c r="AR83" s="34">
        <v>17575</v>
      </c>
      <c r="AS83" s="34">
        <v>17901</v>
      </c>
      <c r="AT83" s="34">
        <v>18228</v>
      </c>
      <c r="AU83" s="34">
        <v>18555</v>
      </c>
      <c r="AV83" s="34">
        <v>18881</v>
      </c>
      <c r="AW83" s="34">
        <v>19208</v>
      </c>
      <c r="AX83" s="34">
        <v>19534</v>
      </c>
      <c r="AY83" s="34">
        <v>19861</v>
      </c>
      <c r="AZ83" s="34">
        <v>20187</v>
      </c>
      <c r="BA83" s="34">
        <v>20513.5</v>
      </c>
      <c r="BB83" s="34">
        <v>20839.900000000001</v>
      </c>
      <c r="BC83" s="34">
        <v>21166.3</v>
      </c>
      <c r="BD83" s="34">
        <v>21492.7</v>
      </c>
      <c r="BE83" s="34">
        <v>21819.1</v>
      </c>
      <c r="BF83" s="34">
        <v>22145.5</v>
      </c>
      <c r="BG83" s="34">
        <v>22471.9</v>
      </c>
      <c r="BH83" s="34">
        <v>22798.3</v>
      </c>
      <c r="BI83" s="34">
        <v>23124.7</v>
      </c>
      <c r="BJ83" s="34">
        <v>23451.1</v>
      </c>
      <c r="BK83" s="34">
        <v>23777.5</v>
      </c>
      <c r="BL83" s="34">
        <v>24103.9</v>
      </c>
      <c r="BM83" s="34">
        <f t="shared" si="30"/>
        <v>267704.40000000002</v>
      </c>
      <c r="BN83" s="34">
        <f t="shared" si="28"/>
        <v>20100</v>
      </c>
      <c r="BO83" s="34">
        <f t="shared" si="28"/>
        <v>20500</v>
      </c>
      <c r="BP83" s="34">
        <f t="shared" si="28"/>
        <v>20900</v>
      </c>
      <c r="BQ83" s="34">
        <f t="shared" si="26"/>
        <v>21300</v>
      </c>
      <c r="BR83" s="34">
        <f t="shared" si="26"/>
        <v>21700</v>
      </c>
      <c r="BS83" s="34">
        <f t="shared" si="26"/>
        <v>22100</v>
      </c>
      <c r="BT83" s="34">
        <f t="shared" si="26"/>
        <v>22500</v>
      </c>
      <c r="BU83" s="34">
        <f t="shared" si="26"/>
        <v>22900</v>
      </c>
      <c r="BV83" s="34">
        <f t="shared" si="26"/>
        <v>23300</v>
      </c>
      <c r="BW83" s="34">
        <f t="shared" si="26"/>
        <v>23700</v>
      </c>
      <c r="BX83" s="34">
        <f t="shared" si="26"/>
        <v>24100</v>
      </c>
      <c r="BY83" s="34">
        <f t="shared" si="26"/>
        <v>24500</v>
      </c>
      <c r="BZ83" s="64">
        <f t="shared" si="31"/>
        <v>0.97729032388420234</v>
      </c>
    </row>
    <row r="84" spans="1:78" x14ac:dyDescent="0.25">
      <c r="A84" s="32" t="s">
        <v>226</v>
      </c>
      <c r="B84" s="33">
        <v>8</v>
      </c>
      <c r="C84" s="32" t="s">
        <v>208</v>
      </c>
      <c r="D84" s="32" t="s">
        <v>227</v>
      </c>
      <c r="E84" s="34">
        <v>1774</v>
      </c>
      <c r="F84" s="34">
        <v>1547</v>
      </c>
      <c r="G84" s="34">
        <v>1118</v>
      </c>
      <c r="H84" s="34">
        <v>304</v>
      </c>
      <c r="I84" s="34">
        <v>568</v>
      </c>
      <c r="J84" s="34">
        <v>304</v>
      </c>
      <c r="K84" s="34">
        <v>358</v>
      </c>
      <c r="L84" s="34">
        <v>1157</v>
      </c>
      <c r="M84" s="34">
        <v>-91</v>
      </c>
      <c r="N84" s="34">
        <v>986</v>
      </c>
      <c r="O84" s="34">
        <v>731</v>
      </c>
      <c r="P84" s="34">
        <v>704</v>
      </c>
      <c r="Q84" s="34">
        <v>-718</v>
      </c>
      <c r="R84" s="34">
        <v>-929</v>
      </c>
      <c r="S84" s="34">
        <v>-105</v>
      </c>
      <c r="T84" s="34">
        <v>-811</v>
      </c>
      <c r="U84" s="34">
        <v>-249</v>
      </c>
      <c r="V84" s="34">
        <v>191</v>
      </c>
      <c r="W84" s="34">
        <v>173</v>
      </c>
      <c r="X84" s="34">
        <v>-61</v>
      </c>
      <c r="Y84" s="34">
        <v>1326</v>
      </c>
      <c r="Z84" s="34">
        <v>129</v>
      </c>
      <c r="AA84" s="34">
        <v>532</v>
      </c>
      <c r="AB84" s="34">
        <v>1631</v>
      </c>
      <c r="AC84" s="34">
        <v>1840</v>
      </c>
      <c r="AD84" s="34">
        <v>3000</v>
      </c>
      <c r="AE84" s="34">
        <v>1922</v>
      </c>
      <c r="AF84" s="34">
        <v>2511</v>
      </c>
      <c r="AG84" s="34">
        <v>1810</v>
      </c>
      <c r="AH84" s="34">
        <v>2949</v>
      </c>
      <c r="AI84" s="34">
        <v>4380</v>
      </c>
      <c r="AJ84" s="34">
        <v>5396</v>
      </c>
      <c r="AK84" s="34">
        <v>5222</v>
      </c>
      <c r="AL84" s="34">
        <v>4056</v>
      </c>
      <c r="AM84" s="34">
        <v>3047</v>
      </c>
      <c r="AN84" s="34">
        <v>3198</v>
      </c>
      <c r="AO84" s="34">
        <v>3302</v>
      </c>
      <c r="AP84" s="34">
        <v>3405</v>
      </c>
      <c r="AQ84" s="34">
        <v>3509</v>
      </c>
      <c r="AR84" s="34">
        <v>3612</v>
      </c>
      <c r="AS84" s="34">
        <v>3716</v>
      </c>
      <c r="AT84" s="34">
        <v>3820</v>
      </c>
      <c r="AU84" s="34">
        <v>3923</v>
      </c>
      <c r="AV84" s="34">
        <v>4027</v>
      </c>
      <c r="AW84" s="34">
        <v>4130</v>
      </c>
      <c r="AX84" s="34">
        <v>4234</v>
      </c>
      <c r="AY84" s="34">
        <v>4337</v>
      </c>
      <c r="AZ84" s="34">
        <v>4441</v>
      </c>
      <c r="BA84" s="34">
        <v>4544.5</v>
      </c>
      <c r="BB84" s="34">
        <v>4648.1000000000004</v>
      </c>
      <c r="BC84" s="34">
        <v>4751.7</v>
      </c>
      <c r="BD84" s="34">
        <v>4855.3</v>
      </c>
      <c r="BE84" s="34">
        <v>4958.8999999999996</v>
      </c>
      <c r="BF84" s="34">
        <v>5062.5</v>
      </c>
      <c r="BG84" s="34">
        <v>5166.1000000000004</v>
      </c>
      <c r="BH84" s="34">
        <v>5269.7</v>
      </c>
      <c r="BI84" s="34">
        <v>5373.3</v>
      </c>
      <c r="BJ84" s="34">
        <v>5476.9</v>
      </c>
      <c r="BK84" s="34">
        <v>5580.5</v>
      </c>
      <c r="BL84" s="34">
        <v>5684.1</v>
      </c>
      <c r="BM84" s="34">
        <f t="shared" si="30"/>
        <v>61371.6</v>
      </c>
      <c r="BN84" s="34">
        <f t="shared" si="28"/>
        <v>4400</v>
      </c>
      <c r="BO84" s="34">
        <f t="shared" si="28"/>
        <v>4500</v>
      </c>
      <c r="BP84" s="34">
        <f t="shared" si="28"/>
        <v>4600</v>
      </c>
      <c r="BQ84" s="34">
        <f t="shared" si="26"/>
        <v>4800</v>
      </c>
      <c r="BR84" s="34">
        <f t="shared" si="26"/>
        <v>4900</v>
      </c>
      <c r="BS84" s="34">
        <f t="shared" si="26"/>
        <v>5000</v>
      </c>
      <c r="BT84" s="34">
        <f t="shared" si="26"/>
        <v>5200</v>
      </c>
      <c r="BU84" s="34">
        <f t="shared" si="26"/>
        <v>5300</v>
      </c>
      <c r="BV84" s="34">
        <f t="shared" si="26"/>
        <v>5500</v>
      </c>
      <c r="BW84" s="34">
        <f t="shared" si="26"/>
        <v>5600</v>
      </c>
      <c r="BX84" s="34">
        <f t="shared" si="26"/>
        <v>5700</v>
      </c>
      <c r="BY84" s="34">
        <f t="shared" si="26"/>
        <v>5900</v>
      </c>
      <c r="BZ84" s="64">
        <f t="shared" si="31"/>
        <v>0.88637422724194403</v>
      </c>
    </row>
    <row r="85" spans="1:78" x14ac:dyDescent="0.25">
      <c r="A85" s="32" t="s">
        <v>228</v>
      </c>
      <c r="B85" s="33">
        <v>8</v>
      </c>
      <c r="C85" s="32" t="s">
        <v>208</v>
      </c>
      <c r="D85" s="32" t="s">
        <v>229</v>
      </c>
      <c r="E85" s="34">
        <v>12754</v>
      </c>
      <c r="F85" s="34">
        <v>13108</v>
      </c>
      <c r="G85" s="34">
        <v>12932</v>
      </c>
      <c r="H85" s="34">
        <v>13925</v>
      </c>
      <c r="I85" s="34">
        <v>14069</v>
      </c>
      <c r="J85" s="34">
        <v>15052</v>
      </c>
      <c r="K85" s="34">
        <v>14622</v>
      </c>
      <c r="L85" s="34">
        <v>15040</v>
      </c>
      <c r="M85" s="34">
        <v>15177</v>
      </c>
      <c r="N85" s="34">
        <v>15435</v>
      </c>
      <c r="O85" s="34">
        <v>16980</v>
      </c>
      <c r="P85" s="34">
        <v>17148</v>
      </c>
      <c r="Q85" s="34">
        <v>17827</v>
      </c>
      <c r="R85" s="34">
        <v>16691</v>
      </c>
      <c r="S85" s="34">
        <v>15807</v>
      </c>
      <c r="T85" s="34">
        <v>15444</v>
      </c>
      <c r="U85" s="34">
        <v>14021</v>
      </c>
      <c r="V85" s="34">
        <v>13196</v>
      </c>
      <c r="W85" s="34">
        <v>14610</v>
      </c>
      <c r="X85" s="34">
        <v>15165</v>
      </c>
      <c r="Y85" s="34">
        <v>16050</v>
      </c>
      <c r="Z85" s="34">
        <v>16284</v>
      </c>
      <c r="AA85" s="34">
        <v>16683</v>
      </c>
      <c r="AB85" s="34">
        <v>17163</v>
      </c>
      <c r="AC85" s="34">
        <v>16488</v>
      </c>
      <c r="AD85" s="34">
        <v>17484</v>
      </c>
      <c r="AE85" s="34">
        <v>15928</v>
      </c>
      <c r="AF85" s="34">
        <v>16613</v>
      </c>
      <c r="AG85" s="34">
        <v>17709</v>
      </c>
      <c r="AH85" s="34">
        <v>18164</v>
      </c>
      <c r="AI85" s="34">
        <v>18893</v>
      </c>
      <c r="AJ85" s="34">
        <v>18770</v>
      </c>
      <c r="AK85" s="34">
        <v>19302</v>
      </c>
      <c r="AL85" s="34">
        <v>18879</v>
      </c>
      <c r="AM85" s="34">
        <v>17766</v>
      </c>
      <c r="AN85" s="34">
        <v>18574</v>
      </c>
      <c r="AO85" s="34">
        <v>18715</v>
      </c>
      <c r="AP85" s="34">
        <v>18857</v>
      </c>
      <c r="AQ85" s="34">
        <v>18998</v>
      </c>
      <c r="AR85" s="34">
        <v>19139</v>
      </c>
      <c r="AS85" s="34">
        <v>19280</v>
      </c>
      <c r="AT85" s="34">
        <v>19421</v>
      </c>
      <c r="AU85" s="34">
        <v>19562</v>
      </c>
      <c r="AV85" s="34">
        <v>19703</v>
      </c>
      <c r="AW85" s="34">
        <v>19845</v>
      </c>
      <c r="AX85" s="34">
        <v>19986</v>
      </c>
      <c r="AY85" s="34">
        <v>20127</v>
      </c>
      <c r="AZ85" s="34">
        <v>20268</v>
      </c>
      <c r="BA85" s="34">
        <v>20409</v>
      </c>
      <c r="BB85" s="34">
        <v>20550</v>
      </c>
      <c r="BC85" s="34">
        <v>20691</v>
      </c>
      <c r="BD85" s="34">
        <v>20832</v>
      </c>
      <c r="BE85" s="34">
        <v>20973</v>
      </c>
      <c r="BF85" s="34">
        <v>21114</v>
      </c>
      <c r="BG85" s="34">
        <v>21255</v>
      </c>
      <c r="BH85" s="34">
        <v>21396</v>
      </c>
      <c r="BI85" s="34">
        <v>21537</v>
      </c>
      <c r="BJ85" s="34">
        <v>21678</v>
      </c>
      <c r="BK85" s="34">
        <v>21819</v>
      </c>
      <c r="BL85" s="34">
        <v>21960</v>
      </c>
      <c r="BM85" s="34">
        <f t="shared" si="30"/>
        <v>254214</v>
      </c>
      <c r="BN85" s="34">
        <f t="shared" si="28"/>
        <v>20300</v>
      </c>
      <c r="BO85" s="34">
        <f t="shared" si="28"/>
        <v>20500</v>
      </c>
      <c r="BP85" s="34">
        <f t="shared" si="28"/>
        <v>20600</v>
      </c>
      <c r="BQ85" s="34">
        <f t="shared" si="26"/>
        <v>20800</v>
      </c>
      <c r="BR85" s="34">
        <f t="shared" si="26"/>
        <v>21000</v>
      </c>
      <c r="BS85" s="34">
        <f t="shared" si="26"/>
        <v>21100</v>
      </c>
      <c r="BT85" s="34">
        <f t="shared" si="26"/>
        <v>21300</v>
      </c>
      <c r="BU85" s="34">
        <f t="shared" si="26"/>
        <v>21400</v>
      </c>
      <c r="BV85" s="34">
        <f t="shared" si="26"/>
        <v>21600</v>
      </c>
      <c r="BW85" s="34">
        <f t="shared" si="26"/>
        <v>21700</v>
      </c>
      <c r="BX85" s="34">
        <f t="shared" si="26"/>
        <v>21900</v>
      </c>
      <c r="BY85" s="34">
        <f t="shared" si="26"/>
        <v>22000</v>
      </c>
      <c r="BZ85" s="64">
        <f t="shared" si="31"/>
        <v>0.94687352697072824</v>
      </c>
    </row>
    <row r="86" spans="1:78" x14ac:dyDescent="0.25">
      <c r="A86" s="32" t="s">
        <v>230</v>
      </c>
      <c r="B86" s="33">
        <v>8</v>
      </c>
      <c r="C86" s="32" t="s">
        <v>208</v>
      </c>
      <c r="D86" s="32" t="s">
        <v>231</v>
      </c>
      <c r="E86" s="34">
        <v>12740</v>
      </c>
      <c r="F86" s="34">
        <v>12303</v>
      </c>
      <c r="G86" s="34">
        <v>13217</v>
      </c>
      <c r="H86" s="34">
        <v>13195</v>
      </c>
      <c r="I86" s="34">
        <v>12481</v>
      </c>
      <c r="J86" s="34">
        <v>12835</v>
      </c>
      <c r="K86" s="34">
        <v>14483</v>
      </c>
      <c r="L86" s="34">
        <v>16058</v>
      </c>
      <c r="M86" s="34">
        <v>15229</v>
      </c>
      <c r="N86" s="34">
        <v>15133</v>
      </c>
      <c r="O86" s="34">
        <v>14707</v>
      </c>
      <c r="P86" s="34">
        <v>14776</v>
      </c>
      <c r="Q86" s="34">
        <v>14716</v>
      </c>
      <c r="R86" s="34">
        <v>15520</v>
      </c>
      <c r="S86" s="34">
        <v>13872</v>
      </c>
      <c r="T86" s="34">
        <v>13762</v>
      </c>
      <c r="U86" s="34">
        <v>13817</v>
      </c>
      <c r="V86" s="34">
        <v>14508</v>
      </c>
      <c r="W86" s="34">
        <v>13155</v>
      </c>
      <c r="X86" s="34">
        <v>13607</v>
      </c>
      <c r="Y86" s="34">
        <v>12485</v>
      </c>
      <c r="Z86" s="34">
        <v>12492</v>
      </c>
      <c r="AA86" s="34">
        <v>12120</v>
      </c>
      <c r="AB86" s="34">
        <v>11875</v>
      </c>
      <c r="AC86" s="34">
        <v>10946</v>
      </c>
      <c r="AD86" s="34">
        <v>10282</v>
      </c>
      <c r="AE86" s="34">
        <v>10754</v>
      </c>
      <c r="AF86" s="34">
        <v>11472</v>
      </c>
      <c r="AG86" s="34">
        <v>10970</v>
      </c>
      <c r="AH86" s="34">
        <v>10367</v>
      </c>
      <c r="AI86" s="34">
        <v>10732</v>
      </c>
      <c r="AJ86" s="34">
        <v>10523</v>
      </c>
      <c r="AK86" s="34">
        <v>9747</v>
      </c>
      <c r="AL86" s="34">
        <v>8843</v>
      </c>
      <c r="AM86" s="34">
        <v>7367</v>
      </c>
      <c r="AN86" s="34">
        <v>9950</v>
      </c>
      <c r="AO86" s="34">
        <v>9803</v>
      </c>
      <c r="AP86" s="34">
        <v>9655</v>
      </c>
      <c r="AQ86" s="34">
        <v>9508</v>
      </c>
      <c r="AR86" s="34">
        <v>9361</v>
      </c>
      <c r="AS86" s="34">
        <v>9213</v>
      </c>
      <c r="AT86" s="34">
        <v>9066</v>
      </c>
      <c r="AU86" s="34">
        <v>8919</v>
      </c>
      <c r="AV86" s="34">
        <v>8771</v>
      </c>
      <c r="AW86" s="34">
        <v>8624</v>
      </c>
      <c r="AX86" s="34">
        <v>8476</v>
      </c>
      <c r="AY86" s="34">
        <v>8329</v>
      </c>
      <c r="AZ86" s="34">
        <v>8182</v>
      </c>
      <c r="BA86" s="34">
        <v>8034.5</v>
      </c>
      <c r="BB86" s="34">
        <v>7887.2</v>
      </c>
      <c r="BC86" s="34">
        <v>7739.9</v>
      </c>
      <c r="BD86" s="34">
        <v>7592.6</v>
      </c>
      <c r="BE86" s="34">
        <v>7445.3</v>
      </c>
      <c r="BF86" s="34">
        <v>7298</v>
      </c>
      <c r="BG86" s="34">
        <v>7150.7</v>
      </c>
      <c r="BH86" s="34">
        <v>7003.4</v>
      </c>
      <c r="BI86" s="34">
        <v>6856.1</v>
      </c>
      <c r="BJ86" s="34">
        <v>6708.8</v>
      </c>
      <c r="BK86" s="34">
        <v>6561.5</v>
      </c>
      <c r="BL86" s="34">
        <v>6414.2</v>
      </c>
      <c r="BM86" s="34">
        <f t="shared" si="30"/>
        <v>86692.2</v>
      </c>
      <c r="BN86" s="34">
        <f t="shared" si="28"/>
        <v>7900</v>
      </c>
      <c r="BO86" s="34">
        <f t="shared" si="28"/>
        <v>7800</v>
      </c>
      <c r="BP86" s="34">
        <f t="shared" si="28"/>
        <v>7600</v>
      </c>
      <c r="BQ86" s="34">
        <f t="shared" si="26"/>
        <v>7500</v>
      </c>
      <c r="BR86" s="34">
        <f t="shared" si="26"/>
        <v>7400</v>
      </c>
      <c r="BS86" s="34">
        <f t="shared" si="26"/>
        <v>7300</v>
      </c>
      <c r="BT86" s="34">
        <f t="shared" si="26"/>
        <v>7200</v>
      </c>
      <c r="BU86" s="34">
        <f t="shared" si="26"/>
        <v>7000</v>
      </c>
      <c r="BV86" s="34">
        <f t="shared" si="26"/>
        <v>6900</v>
      </c>
      <c r="BW86" s="34">
        <f t="shared" si="26"/>
        <v>6800</v>
      </c>
      <c r="BX86" s="34">
        <f t="shared" si="26"/>
        <v>6700</v>
      </c>
      <c r="BY86" s="34">
        <f t="shared" si="26"/>
        <v>6600</v>
      </c>
      <c r="BZ86" s="64">
        <f t="shared" si="31"/>
        <v>0.92856024210279431</v>
      </c>
    </row>
    <row r="87" spans="1:78" x14ac:dyDescent="0.25">
      <c r="A87" s="32" t="s">
        <v>232</v>
      </c>
      <c r="B87" s="33">
        <v>8</v>
      </c>
      <c r="C87" s="32" t="s">
        <v>208</v>
      </c>
      <c r="D87" s="32" t="s">
        <v>233</v>
      </c>
      <c r="E87" s="34">
        <v>6758</v>
      </c>
      <c r="F87" s="34">
        <v>7173</v>
      </c>
      <c r="G87" s="34">
        <v>7021</v>
      </c>
      <c r="H87" s="34">
        <v>7634</v>
      </c>
      <c r="I87" s="34">
        <v>8027</v>
      </c>
      <c r="J87" s="34">
        <v>8031</v>
      </c>
      <c r="K87" s="34">
        <v>7906</v>
      </c>
      <c r="L87" s="34">
        <v>7424</v>
      </c>
      <c r="M87" s="34">
        <v>7560</v>
      </c>
      <c r="N87" s="34">
        <v>6283</v>
      </c>
      <c r="O87" s="34">
        <v>6823</v>
      </c>
      <c r="P87" s="34">
        <v>5510</v>
      </c>
      <c r="Q87" s="34">
        <v>5698</v>
      </c>
      <c r="R87" s="34">
        <v>5008</v>
      </c>
      <c r="S87" s="34">
        <v>4809</v>
      </c>
      <c r="T87" s="34">
        <v>5842</v>
      </c>
      <c r="U87" s="34">
        <v>6429</v>
      </c>
      <c r="V87" s="34">
        <v>5302</v>
      </c>
      <c r="W87" s="34">
        <v>6641</v>
      </c>
      <c r="X87" s="34">
        <v>6789</v>
      </c>
      <c r="Y87" s="34">
        <v>4920</v>
      </c>
      <c r="Z87" s="34">
        <v>5105</v>
      </c>
      <c r="AA87" s="34">
        <v>4870</v>
      </c>
      <c r="AB87" s="34">
        <v>3935</v>
      </c>
      <c r="AC87" s="34">
        <v>2869</v>
      </c>
      <c r="AD87" s="34">
        <v>2789</v>
      </c>
      <c r="AE87" s="34">
        <v>2685</v>
      </c>
      <c r="AF87" s="34">
        <v>2227</v>
      </c>
      <c r="AG87" s="34">
        <v>3115</v>
      </c>
      <c r="AH87" s="34">
        <v>2215</v>
      </c>
      <c r="AI87" s="34">
        <v>1968</v>
      </c>
      <c r="AJ87" s="34">
        <v>3298</v>
      </c>
      <c r="AK87" s="34">
        <v>2928</v>
      </c>
      <c r="AL87" s="34">
        <v>3145</v>
      </c>
      <c r="AM87" s="34">
        <v>2877</v>
      </c>
      <c r="AN87" s="34">
        <v>2083</v>
      </c>
      <c r="AO87" s="34">
        <v>1910</v>
      </c>
      <c r="AP87" s="34">
        <v>1738</v>
      </c>
      <c r="AQ87" s="34">
        <v>1565</v>
      </c>
      <c r="AR87" s="34">
        <v>1393</v>
      </c>
      <c r="AS87" s="34">
        <v>1220</v>
      </c>
      <c r="AT87" s="34">
        <v>1048</v>
      </c>
      <c r="AU87" s="34">
        <v>875</v>
      </c>
      <c r="AV87" s="34">
        <v>702</v>
      </c>
      <c r="AW87" s="34">
        <v>530</v>
      </c>
      <c r="AX87" s="34">
        <v>357</v>
      </c>
      <c r="AY87" s="34">
        <v>185</v>
      </c>
      <c r="AZ87" s="34">
        <v>12</v>
      </c>
      <c r="BA87" s="34">
        <v>-160.5</v>
      </c>
      <c r="BB87" s="34">
        <v>-333.1</v>
      </c>
      <c r="BC87" s="34">
        <v>-505.7</v>
      </c>
      <c r="BD87" s="34">
        <v>-678.3</v>
      </c>
      <c r="BE87" s="34">
        <v>-850.9</v>
      </c>
      <c r="BF87" s="34">
        <v>-1023.5</v>
      </c>
      <c r="BG87" s="34">
        <v>-1196.0999999999999</v>
      </c>
      <c r="BH87" s="34">
        <v>-1368.7</v>
      </c>
      <c r="BI87" s="34">
        <v>-1541.3</v>
      </c>
      <c r="BJ87" s="34">
        <v>-1713.9</v>
      </c>
      <c r="BK87" s="34">
        <v>-1886.5</v>
      </c>
      <c r="BL87" s="34">
        <v>-2059.1</v>
      </c>
      <c r="BM87" s="34">
        <f t="shared" si="30"/>
        <v>-13317.6</v>
      </c>
      <c r="BN87" s="34">
        <f t="shared" si="28"/>
        <v>-2200</v>
      </c>
      <c r="BO87" s="34">
        <f t="shared" si="28"/>
        <v>-2000</v>
      </c>
      <c r="BP87" s="34">
        <f t="shared" si="28"/>
        <v>-1800</v>
      </c>
      <c r="BQ87" s="34">
        <f t="shared" si="26"/>
        <v>-1600</v>
      </c>
      <c r="BR87" s="34">
        <f t="shared" si="26"/>
        <v>-1400</v>
      </c>
      <c r="BS87" s="34">
        <f t="shared" si="26"/>
        <v>-1200</v>
      </c>
      <c r="BT87" s="34">
        <f t="shared" ref="BT87:BY129" si="34">ROUND($BM87/SUM($AO87:$AZ87)*AU87,-2)</f>
        <v>-1000</v>
      </c>
      <c r="BU87" s="34">
        <f t="shared" si="34"/>
        <v>-800</v>
      </c>
      <c r="BV87" s="34">
        <f t="shared" si="34"/>
        <v>-600</v>
      </c>
      <c r="BW87" s="34">
        <f t="shared" si="34"/>
        <v>-400</v>
      </c>
      <c r="BX87" s="34">
        <f t="shared" si="34"/>
        <v>-200</v>
      </c>
      <c r="BY87" s="34">
        <f t="shared" si="34"/>
        <v>0</v>
      </c>
      <c r="BZ87" s="64">
        <f t="shared" si="31"/>
        <v>0.9780913297598347</v>
      </c>
    </row>
    <row r="88" spans="1:78" x14ac:dyDescent="0.25">
      <c r="A88" s="32" t="s">
        <v>234</v>
      </c>
      <c r="B88" s="33">
        <v>8</v>
      </c>
      <c r="C88" s="32" t="s">
        <v>208</v>
      </c>
      <c r="D88" s="32" t="s">
        <v>235</v>
      </c>
      <c r="E88" s="34">
        <v>8586</v>
      </c>
      <c r="F88" s="34">
        <v>8693</v>
      </c>
      <c r="G88" s="34">
        <v>7898</v>
      </c>
      <c r="H88" s="34">
        <v>7825</v>
      </c>
      <c r="I88" s="34">
        <v>7279</v>
      </c>
      <c r="J88" s="34">
        <v>6404</v>
      </c>
      <c r="K88" s="34">
        <v>4654</v>
      </c>
      <c r="L88" s="34">
        <v>3573</v>
      </c>
      <c r="M88" s="34">
        <v>3774</v>
      </c>
      <c r="N88" s="34">
        <v>4029</v>
      </c>
      <c r="O88" s="34">
        <v>3139</v>
      </c>
      <c r="P88" s="34">
        <v>2533</v>
      </c>
      <c r="Q88" s="34">
        <v>3398</v>
      </c>
      <c r="R88" s="34">
        <v>3184</v>
      </c>
      <c r="S88" s="34">
        <v>3492</v>
      </c>
      <c r="T88" s="34">
        <v>4565</v>
      </c>
      <c r="U88" s="34">
        <v>5276</v>
      </c>
      <c r="V88" s="34">
        <v>5887</v>
      </c>
      <c r="W88" s="34">
        <v>6163</v>
      </c>
      <c r="X88" s="34">
        <v>5018</v>
      </c>
      <c r="Y88" s="34">
        <v>4873</v>
      </c>
      <c r="Z88" s="34">
        <v>3500</v>
      </c>
      <c r="AA88" s="34">
        <v>2886</v>
      </c>
      <c r="AB88" s="34">
        <v>2518</v>
      </c>
      <c r="AC88" s="34">
        <v>1787</v>
      </c>
      <c r="AD88" s="34">
        <v>2713</v>
      </c>
      <c r="AE88" s="34">
        <v>2522</v>
      </c>
      <c r="AF88" s="34">
        <v>2531</v>
      </c>
      <c r="AG88" s="34">
        <v>2018</v>
      </c>
      <c r="AH88" s="34">
        <v>1444</v>
      </c>
      <c r="AI88" s="34">
        <v>1366</v>
      </c>
      <c r="AJ88" s="34">
        <v>1824</v>
      </c>
      <c r="AK88" s="34">
        <v>2274</v>
      </c>
      <c r="AL88" s="34">
        <v>1904</v>
      </c>
      <c r="AM88" s="34">
        <v>1756</v>
      </c>
      <c r="AN88" s="34">
        <v>1034</v>
      </c>
      <c r="AO88" s="34">
        <v>867</v>
      </c>
      <c r="AP88" s="34">
        <v>700</v>
      </c>
      <c r="AQ88" s="34">
        <v>533</v>
      </c>
      <c r="AR88" s="34">
        <v>366</v>
      </c>
      <c r="AS88" s="34">
        <v>199</v>
      </c>
      <c r="AT88" s="34">
        <v>33</v>
      </c>
      <c r="AU88" s="34">
        <v>-134</v>
      </c>
      <c r="AV88" s="34">
        <v>-301</v>
      </c>
      <c r="AW88" s="34">
        <v>-468</v>
      </c>
      <c r="AX88" s="34">
        <v>-635</v>
      </c>
      <c r="AY88" s="34">
        <v>-802</v>
      </c>
      <c r="AZ88" s="34">
        <v>-969</v>
      </c>
      <c r="BA88" s="34">
        <v>-1136</v>
      </c>
      <c r="BB88" s="34">
        <v>-1303</v>
      </c>
      <c r="BC88" s="34">
        <v>-1470</v>
      </c>
      <c r="BD88" s="34">
        <v>-1637</v>
      </c>
      <c r="BE88" s="34">
        <v>-1804</v>
      </c>
      <c r="BF88" s="34">
        <v>-1971</v>
      </c>
      <c r="BG88" s="34">
        <v>-2138</v>
      </c>
      <c r="BH88" s="34">
        <v>-2305</v>
      </c>
      <c r="BI88" s="34">
        <v>-2472</v>
      </c>
      <c r="BJ88" s="34">
        <v>-2639</v>
      </c>
      <c r="BK88" s="34">
        <v>-2806</v>
      </c>
      <c r="BL88" s="34">
        <v>-2973</v>
      </c>
      <c r="BM88" s="34">
        <f t="shared" si="30"/>
        <v>-24654</v>
      </c>
      <c r="BN88" s="34">
        <f t="shared" si="28"/>
        <v>35000</v>
      </c>
      <c r="BO88" s="34">
        <f t="shared" si="28"/>
        <v>28200</v>
      </c>
      <c r="BP88" s="34">
        <f t="shared" si="28"/>
        <v>21500</v>
      </c>
      <c r="BQ88" s="34">
        <f t="shared" si="28"/>
        <v>14800</v>
      </c>
      <c r="BR88" s="34">
        <f t="shared" si="28"/>
        <v>8000</v>
      </c>
      <c r="BS88" s="34">
        <f t="shared" si="28"/>
        <v>1300</v>
      </c>
      <c r="BT88" s="34">
        <f t="shared" si="34"/>
        <v>-5400</v>
      </c>
      <c r="BU88" s="34">
        <f t="shared" si="34"/>
        <v>-12100</v>
      </c>
      <c r="BV88" s="34">
        <f t="shared" si="34"/>
        <v>-18900</v>
      </c>
      <c r="BW88" s="34">
        <f t="shared" si="34"/>
        <v>-25600</v>
      </c>
      <c r="BX88" s="34">
        <f t="shared" si="34"/>
        <v>-32400</v>
      </c>
      <c r="BY88" s="34">
        <f t="shared" si="34"/>
        <v>-39100</v>
      </c>
      <c r="BZ88" s="64">
        <f t="shared" si="31"/>
        <v>0.94853504713853309</v>
      </c>
    </row>
    <row r="89" spans="1:78" x14ac:dyDescent="0.25">
      <c r="A89" s="32" t="s">
        <v>236</v>
      </c>
      <c r="B89" s="33">
        <v>8</v>
      </c>
      <c r="C89" s="32" t="s">
        <v>208</v>
      </c>
      <c r="D89" s="32" t="s">
        <v>237</v>
      </c>
      <c r="E89" s="34">
        <v>1238</v>
      </c>
      <c r="F89" s="34">
        <v>402</v>
      </c>
      <c r="G89" s="34">
        <v>-271</v>
      </c>
      <c r="H89" s="34">
        <v>-1146</v>
      </c>
      <c r="I89" s="34">
        <v>-2691</v>
      </c>
      <c r="J89" s="34">
        <v>-2169</v>
      </c>
      <c r="K89" s="34">
        <v>-2762</v>
      </c>
      <c r="L89" s="34">
        <v>-2536</v>
      </c>
      <c r="M89" s="34">
        <v>-2742</v>
      </c>
      <c r="N89" s="34">
        <v>-3423</v>
      </c>
      <c r="O89" s="34">
        <v>-2776</v>
      </c>
      <c r="P89" s="34">
        <v>-3007</v>
      </c>
      <c r="Q89" s="34">
        <v>-3191</v>
      </c>
      <c r="R89" s="34">
        <v>-2037</v>
      </c>
      <c r="S89" s="34">
        <v>-2755</v>
      </c>
      <c r="T89" s="34">
        <v>-2124</v>
      </c>
      <c r="U89" s="34">
        <v>-1765</v>
      </c>
      <c r="V89" s="34">
        <v>-1189</v>
      </c>
      <c r="W89" s="34">
        <v>60</v>
      </c>
      <c r="X89" s="34">
        <v>2</v>
      </c>
      <c r="Y89" s="34">
        <v>1090</v>
      </c>
      <c r="Z89" s="34">
        <v>324</v>
      </c>
      <c r="AA89" s="34">
        <v>1820</v>
      </c>
      <c r="AB89" s="34">
        <v>320</v>
      </c>
      <c r="AC89" s="34">
        <v>1380</v>
      </c>
      <c r="AD89" s="34">
        <v>-101</v>
      </c>
      <c r="AE89" s="34">
        <v>-872</v>
      </c>
      <c r="AF89" s="34">
        <v>-1179</v>
      </c>
      <c r="AG89" s="34">
        <v>-1347</v>
      </c>
      <c r="AH89" s="34">
        <v>-2148</v>
      </c>
      <c r="AI89" s="34">
        <v>-3348</v>
      </c>
      <c r="AJ89" s="34">
        <v>-4468</v>
      </c>
      <c r="AK89" s="34">
        <v>-4673</v>
      </c>
      <c r="AL89" s="34">
        <v>-4119</v>
      </c>
      <c r="AM89" s="34">
        <v>-4158</v>
      </c>
      <c r="AN89" s="34">
        <v>-2171</v>
      </c>
      <c r="AO89" s="34">
        <v>-2202</v>
      </c>
      <c r="AP89" s="34">
        <v>-2233</v>
      </c>
      <c r="AQ89" s="34">
        <v>-2264</v>
      </c>
      <c r="AR89" s="34">
        <v>-2296</v>
      </c>
      <c r="AS89" s="34">
        <v>-2327</v>
      </c>
      <c r="AT89" s="34">
        <v>-2358</v>
      </c>
      <c r="AU89" s="34">
        <v>-2389</v>
      </c>
      <c r="AV89" s="34">
        <v>-2420</v>
      </c>
      <c r="AW89" s="34">
        <v>-2451</v>
      </c>
      <c r="AX89" s="34">
        <v>-2482</v>
      </c>
      <c r="AY89" s="34">
        <v>-2514</v>
      </c>
      <c r="AZ89" s="34">
        <v>-2545</v>
      </c>
      <c r="BA89" s="34">
        <v>-2576.5</v>
      </c>
      <c r="BB89" s="34">
        <v>-2607.9</v>
      </c>
      <c r="BC89" s="34">
        <v>-2639.3</v>
      </c>
      <c r="BD89" s="34">
        <v>-2670.7</v>
      </c>
      <c r="BE89" s="34">
        <v>-2702.1</v>
      </c>
      <c r="BF89" s="34">
        <v>-2733.5</v>
      </c>
      <c r="BG89" s="34">
        <v>-2764.9</v>
      </c>
      <c r="BH89" s="34">
        <v>-2796.3</v>
      </c>
      <c r="BI89" s="34">
        <v>-2827.7</v>
      </c>
      <c r="BJ89" s="34">
        <v>-2859.1</v>
      </c>
      <c r="BK89" s="34">
        <v>-2890.5</v>
      </c>
      <c r="BL89" s="34">
        <v>-2921.9</v>
      </c>
      <c r="BM89" s="34">
        <f t="shared" si="30"/>
        <v>-32990.400000000001</v>
      </c>
      <c r="BN89" s="34">
        <f t="shared" si="28"/>
        <v>-2600</v>
      </c>
      <c r="BO89" s="34">
        <f t="shared" si="28"/>
        <v>-2600</v>
      </c>
      <c r="BP89" s="34">
        <f t="shared" si="28"/>
        <v>-2600</v>
      </c>
      <c r="BQ89" s="34">
        <f t="shared" si="28"/>
        <v>-2700</v>
      </c>
      <c r="BR89" s="34">
        <f t="shared" si="28"/>
        <v>-2700</v>
      </c>
      <c r="BS89" s="34">
        <f t="shared" si="28"/>
        <v>-2700</v>
      </c>
      <c r="BT89" s="34">
        <f t="shared" si="34"/>
        <v>-2800</v>
      </c>
      <c r="BU89" s="34">
        <f t="shared" si="34"/>
        <v>-2800</v>
      </c>
      <c r="BV89" s="34">
        <f t="shared" si="34"/>
        <v>-2800</v>
      </c>
      <c r="BW89" s="34">
        <f t="shared" si="34"/>
        <v>-2900</v>
      </c>
      <c r="BX89" s="34">
        <f t="shared" si="34"/>
        <v>-2900</v>
      </c>
      <c r="BY89" s="34">
        <f t="shared" si="34"/>
        <v>-2900</v>
      </c>
      <c r="BZ89" s="64">
        <f t="shared" si="31"/>
        <v>0.37916036746267656</v>
      </c>
    </row>
    <row r="90" spans="1:78" x14ac:dyDescent="0.25">
      <c r="A90" s="32" t="s">
        <v>238</v>
      </c>
      <c r="B90" s="33">
        <v>8</v>
      </c>
      <c r="C90" s="32" t="s">
        <v>208</v>
      </c>
      <c r="D90" s="32" t="s">
        <v>239</v>
      </c>
      <c r="E90" s="34">
        <v>9948</v>
      </c>
      <c r="F90" s="34">
        <v>8400</v>
      </c>
      <c r="G90" s="34">
        <v>8808</v>
      </c>
      <c r="H90" s="34">
        <v>8219</v>
      </c>
      <c r="I90" s="34">
        <v>7726</v>
      </c>
      <c r="J90" s="34">
        <v>7034</v>
      </c>
      <c r="K90" s="34">
        <v>6216</v>
      </c>
      <c r="L90" s="34">
        <v>4807</v>
      </c>
      <c r="M90" s="34">
        <v>5379</v>
      </c>
      <c r="N90" s="34">
        <v>6025</v>
      </c>
      <c r="O90" s="34">
        <v>5400</v>
      </c>
      <c r="P90" s="34">
        <v>6777</v>
      </c>
      <c r="Q90" s="34">
        <v>8033</v>
      </c>
      <c r="R90" s="34">
        <v>7148</v>
      </c>
      <c r="S90" s="34">
        <v>8169</v>
      </c>
      <c r="T90" s="34">
        <v>9326</v>
      </c>
      <c r="U90" s="34">
        <v>9346</v>
      </c>
      <c r="V90" s="34">
        <v>8728</v>
      </c>
      <c r="W90" s="34">
        <v>8144</v>
      </c>
      <c r="X90" s="34">
        <v>6819</v>
      </c>
      <c r="Y90" s="34">
        <v>6985</v>
      </c>
      <c r="Z90" s="34">
        <v>5991</v>
      </c>
      <c r="AA90" s="34">
        <v>6054</v>
      </c>
      <c r="AB90" s="34">
        <v>6522</v>
      </c>
      <c r="AC90" s="34">
        <v>7581</v>
      </c>
      <c r="AD90" s="34">
        <v>7678</v>
      </c>
      <c r="AE90" s="34">
        <v>6441</v>
      </c>
      <c r="AF90" s="34">
        <v>7659</v>
      </c>
      <c r="AG90" s="34">
        <v>7937</v>
      </c>
      <c r="AH90" s="34">
        <v>7329</v>
      </c>
      <c r="AI90" s="34">
        <v>8606</v>
      </c>
      <c r="AJ90" s="34">
        <v>8893</v>
      </c>
      <c r="AK90" s="34">
        <v>9231</v>
      </c>
      <c r="AL90" s="34">
        <v>9056</v>
      </c>
      <c r="AM90" s="34">
        <v>10073</v>
      </c>
      <c r="AN90" s="34">
        <v>8134</v>
      </c>
      <c r="AO90" s="34">
        <v>8162</v>
      </c>
      <c r="AP90" s="34">
        <v>8191</v>
      </c>
      <c r="AQ90" s="34">
        <v>8220</v>
      </c>
      <c r="AR90" s="34">
        <v>8249</v>
      </c>
      <c r="AS90" s="34">
        <v>8278</v>
      </c>
      <c r="AT90" s="34">
        <v>8307</v>
      </c>
      <c r="AU90" s="34">
        <v>8336</v>
      </c>
      <c r="AV90" s="34">
        <v>8364</v>
      </c>
      <c r="AW90" s="34">
        <v>8393</v>
      </c>
      <c r="AX90" s="34">
        <v>8422</v>
      </c>
      <c r="AY90" s="34">
        <v>8451</v>
      </c>
      <c r="AZ90" s="34">
        <v>8480</v>
      </c>
      <c r="BA90" s="34">
        <v>8509</v>
      </c>
      <c r="BB90" s="34">
        <v>8538</v>
      </c>
      <c r="BC90" s="34">
        <v>8567</v>
      </c>
      <c r="BD90" s="34">
        <v>8596</v>
      </c>
      <c r="BE90" s="34">
        <v>8625</v>
      </c>
      <c r="BF90" s="34">
        <v>8654</v>
      </c>
      <c r="BG90" s="34">
        <v>8683</v>
      </c>
      <c r="BH90" s="34">
        <v>8712</v>
      </c>
      <c r="BI90" s="34">
        <v>8741</v>
      </c>
      <c r="BJ90" s="34">
        <v>8770</v>
      </c>
      <c r="BK90" s="34">
        <v>8799</v>
      </c>
      <c r="BL90" s="34">
        <v>8828</v>
      </c>
      <c r="BM90" s="34">
        <f t="shared" si="30"/>
        <v>104022</v>
      </c>
      <c r="BN90" s="34">
        <f t="shared" si="28"/>
        <v>8500</v>
      </c>
      <c r="BO90" s="34">
        <f t="shared" si="28"/>
        <v>8500</v>
      </c>
      <c r="BP90" s="34">
        <f t="shared" si="28"/>
        <v>8600</v>
      </c>
      <c r="BQ90" s="34">
        <f t="shared" si="28"/>
        <v>8600</v>
      </c>
      <c r="BR90" s="34">
        <f t="shared" si="28"/>
        <v>8600</v>
      </c>
      <c r="BS90" s="34">
        <f t="shared" si="28"/>
        <v>8700</v>
      </c>
      <c r="BT90" s="34">
        <f t="shared" si="34"/>
        <v>8700</v>
      </c>
      <c r="BU90" s="34">
        <f t="shared" si="34"/>
        <v>8700</v>
      </c>
      <c r="BV90" s="34">
        <f t="shared" si="34"/>
        <v>8700</v>
      </c>
      <c r="BW90" s="34">
        <f t="shared" si="34"/>
        <v>8800</v>
      </c>
      <c r="BX90" s="34">
        <f t="shared" si="34"/>
        <v>8800</v>
      </c>
      <c r="BY90" s="34">
        <f t="shared" si="34"/>
        <v>8800</v>
      </c>
      <c r="BZ90" s="64">
        <f t="shared" si="31"/>
        <v>0.45167984080677476</v>
      </c>
    </row>
    <row r="91" spans="1:78" x14ac:dyDescent="0.25">
      <c r="A91" s="32" t="s">
        <v>240</v>
      </c>
      <c r="B91" s="33">
        <v>8</v>
      </c>
      <c r="C91" s="32" t="s">
        <v>208</v>
      </c>
      <c r="D91" s="32" t="s">
        <v>241</v>
      </c>
      <c r="E91" s="34">
        <v>2878</v>
      </c>
      <c r="F91" s="34">
        <v>1553</v>
      </c>
      <c r="G91" s="34">
        <v>2172</v>
      </c>
      <c r="H91" s="34">
        <v>2032</v>
      </c>
      <c r="I91" s="34">
        <v>3045</v>
      </c>
      <c r="J91" s="34">
        <v>3761</v>
      </c>
      <c r="K91" s="34">
        <v>2910</v>
      </c>
      <c r="L91" s="34">
        <v>2389</v>
      </c>
      <c r="M91" s="34">
        <v>1022</v>
      </c>
      <c r="N91" s="34">
        <v>1272</v>
      </c>
      <c r="O91" s="34">
        <v>1328</v>
      </c>
      <c r="P91" s="34">
        <v>1609</v>
      </c>
      <c r="Q91" s="34">
        <v>757</v>
      </c>
      <c r="R91" s="34">
        <v>991</v>
      </c>
      <c r="S91" s="34">
        <v>1000</v>
      </c>
      <c r="T91" s="34">
        <v>-334</v>
      </c>
      <c r="U91" s="34">
        <v>-503</v>
      </c>
      <c r="V91" s="34">
        <v>280</v>
      </c>
      <c r="W91" s="34">
        <v>-1021</v>
      </c>
      <c r="X91" s="34">
        <v>-1618</v>
      </c>
      <c r="Y91" s="34">
        <v>-508</v>
      </c>
      <c r="Z91" s="34">
        <v>382</v>
      </c>
      <c r="AA91" s="34">
        <v>1003</v>
      </c>
      <c r="AB91" s="34">
        <v>563</v>
      </c>
      <c r="AC91" s="34">
        <v>316</v>
      </c>
      <c r="AD91" s="34">
        <v>562</v>
      </c>
      <c r="AE91" s="34">
        <v>-915</v>
      </c>
      <c r="AF91" s="34">
        <v>-2004</v>
      </c>
      <c r="AG91" s="34">
        <v>-2014</v>
      </c>
      <c r="AH91" s="34">
        <v>-668</v>
      </c>
      <c r="AI91" s="34">
        <v>-525</v>
      </c>
      <c r="AJ91" s="34">
        <v>-1314</v>
      </c>
      <c r="AK91" s="34">
        <v>-2709</v>
      </c>
      <c r="AL91" s="34">
        <v>-3008</v>
      </c>
      <c r="AM91" s="34">
        <v>-1496</v>
      </c>
      <c r="AN91" s="34">
        <v>-2196</v>
      </c>
      <c r="AO91" s="34">
        <v>-2339</v>
      </c>
      <c r="AP91" s="34">
        <v>-2482</v>
      </c>
      <c r="AQ91" s="34">
        <v>-2625</v>
      </c>
      <c r="AR91" s="34">
        <v>-2768</v>
      </c>
      <c r="AS91" s="34">
        <v>-2911</v>
      </c>
      <c r="AT91" s="34">
        <v>-3054</v>
      </c>
      <c r="AU91" s="34">
        <v>-3197</v>
      </c>
      <c r="AV91" s="34">
        <v>-3340</v>
      </c>
      <c r="AW91" s="34">
        <v>-3483</v>
      </c>
      <c r="AX91" s="34">
        <v>-3626</v>
      </c>
      <c r="AY91" s="34">
        <v>-3769</v>
      </c>
      <c r="AZ91" s="34">
        <v>-3912</v>
      </c>
      <c r="BA91" s="34">
        <v>-4055</v>
      </c>
      <c r="BB91" s="34">
        <v>-4198</v>
      </c>
      <c r="BC91" s="34">
        <v>-4341</v>
      </c>
      <c r="BD91" s="34">
        <v>-4484</v>
      </c>
      <c r="BE91" s="34">
        <v>-4627</v>
      </c>
      <c r="BF91" s="34">
        <v>-4770</v>
      </c>
      <c r="BG91" s="34">
        <v>-4913</v>
      </c>
      <c r="BH91" s="34">
        <v>-5056</v>
      </c>
      <c r="BI91" s="34">
        <v>-5199</v>
      </c>
      <c r="BJ91" s="34">
        <v>-5342</v>
      </c>
      <c r="BK91" s="34">
        <v>-5485</v>
      </c>
      <c r="BL91" s="34">
        <v>-5628</v>
      </c>
      <c r="BM91" s="34">
        <f t="shared" si="30"/>
        <v>-58098</v>
      </c>
      <c r="BN91" s="34">
        <f t="shared" si="28"/>
        <v>-3600</v>
      </c>
      <c r="BO91" s="34">
        <f t="shared" si="28"/>
        <v>-3800</v>
      </c>
      <c r="BP91" s="34">
        <f t="shared" si="28"/>
        <v>-4100</v>
      </c>
      <c r="BQ91" s="34">
        <f t="shared" si="28"/>
        <v>-4300</v>
      </c>
      <c r="BR91" s="34">
        <f t="shared" si="28"/>
        <v>-4500</v>
      </c>
      <c r="BS91" s="34">
        <f t="shared" si="28"/>
        <v>-4700</v>
      </c>
      <c r="BT91" s="34">
        <f t="shared" si="34"/>
        <v>-5000</v>
      </c>
      <c r="BU91" s="34">
        <f t="shared" si="34"/>
        <v>-5200</v>
      </c>
      <c r="BV91" s="34">
        <f t="shared" si="34"/>
        <v>-5400</v>
      </c>
      <c r="BW91" s="34">
        <f t="shared" si="34"/>
        <v>-5600</v>
      </c>
      <c r="BX91" s="34">
        <f t="shared" si="34"/>
        <v>-5800</v>
      </c>
      <c r="BY91" s="34">
        <f t="shared" si="34"/>
        <v>-6100</v>
      </c>
      <c r="BZ91" s="64">
        <f t="shared" si="31"/>
        <v>0.96761422220437754</v>
      </c>
    </row>
    <row r="92" spans="1:78" x14ac:dyDescent="0.25">
      <c r="A92" s="32" t="s">
        <v>242</v>
      </c>
      <c r="B92" s="33">
        <v>8</v>
      </c>
      <c r="C92" s="32" t="s">
        <v>208</v>
      </c>
      <c r="D92" s="32" t="s">
        <v>243</v>
      </c>
      <c r="E92" s="34">
        <v>5490</v>
      </c>
      <c r="F92" s="34">
        <v>7092</v>
      </c>
      <c r="G92" s="34">
        <v>5882</v>
      </c>
      <c r="H92" s="34">
        <v>5654</v>
      </c>
      <c r="I92" s="34">
        <v>6516</v>
      </c>
      <c r="J92" s="34">
        <v>7293</v>
      </c>
      <c r="K92" s="34">
        <v>8442</v>
      </c>
      <c r="L92" s="34">
        <v>8600</v>
      </c>
      <c r="M92" s="34">
        <v>8160</v>
      </c>
      <c r="N92" s="34">
        <v>9619</v>
      </c>
      <c r="O92" s="34">
        <v>8417</v>
      </c>
      <c r="P92" s="34">
        <v>8729</v>
      </c>
      <c r="Q92" s="34">
        <v>8534</v>
      </c>
      <c r="R92" s="34">
        <v>8333</v>
      </c>
      <c r="S92" s="34">
        <v>9470</v>
      </c>
      <c r="T92" s="34">
        <v>7738</v>
      </c>
      <c r="U92" s="34">
        <v>6603</v>
      </c>
      <c r="V92" s="34">
        <v>7294</v>
      </c>
      <c r="W92" s="34">
        <v>7659</v>
      </c>
      <c r="X92" s="34">
        <v>7406</v>
      </c>
      <c r="Y92" s="34">
        <v>8128</v>
      </c>
      <c r="Z92" s="34">
        <v>8074</v>
      </c>
      <c r="AA92" s="34">
        <v>7261</v>
      </c>
      <c r="AB92" s="34">
        <v>6686</v>
      </c>
      <c r="AC92" s="34">
        <v>5920</v>
      </c>
      <c r="AD92" s="34">
        <v>5248</v>
      </c>
      <c r="AE92" s="34">
        <v>5057</v>
      </c>
      <c r="AF92" s="34">
        <v>3794</v>
      </c>
      <c r="AG92" s="34">
        <v>4912</v>
      </c>
      <c r="AH92" s="34">
        <v>4862</v>
      </c>
      <c r="AI92" s="34">
        <v>4142</v>
      </c>
      <c r="AJ92" s="34">
        <v>4933</v>
      </c>
      <c r="AK92" s="34">
        <v>5265</v>
      </c>
      <c r="AL92" s="34">
        <v>3738</v>
      </c>
      <c r="AM92" s="34">
        <v>3642</v>
      </c>
      <c r="AN92" s="34">
        <v>4912</v>
      </c>
      <c r="AO92" s="34">
        <v>4813</v>
      </c>
      <c r="AP92" s="34">
        <v>4713</v>
      </c>
      <c r="AQ92" s="34">
        <v>4614</v>
      </c>
      <c r="AR92" s="34">
        <v>4515</v>
      </c>
      <c r="AS92" s="34">
        <v>4415</v>
      </c>
      <c r="AT92" s="34">
        <v>4316</v>
      </c>
      <c r="AU92" s="34">
        <v>4216</v>
      </c>
      <c r="AV92" s="34">
        <v>4117</v>
      </c>
      <c r="AW92" s="34">
        <v>4017</v>
      </c>
      <c r="AX92" s="34">
        <v>3918</v>
      </c>
      <c r="AY92" s="34">
        <v>3818</v>
      </c>
      <c r="AZ92" s="34">
        <v>3719</v>
      </c>
      <c r="BA92" s="34">
        <v>3619.5</v>
      </c>
      <c r="BB92" s="34">
        <v>3520.1</v>
      </c>
      <c r="BC92" s="34">
        <v>3420.7</v>
      </c>
      <c r="BD92" s="34">
        <v>3321.3</v>
      </c>
      <c r="BE92" s="34">
        <v>3221.9</v>
      </c>
      <c r="BF92" s="34">
        <v>3122.5</v>
      </c>
      <c r="BG92" s="34">
        <v>3023.1</v>
      </c>
      <c r="BH92" s="34">
        <v>2923.7</v>
      </c>
      <c r="BI92" s="34">
        <v>2824.3</v>
      </c>
      <c r="BJ92" s="34">
        <v>2724.9</v>
      </c>
      <c r="BK92" s="34">
        <v>2625.5</v>
      </c>
      <c r="BL92" s="34">
        <v>2526.1</v>
      </c>
      <c r="BM92" s="34">
        <f t="shared" si="30"/>
        <v>36873.599999999999</v>
      </c>
      <c r="BN92" s="34">
        <f t="shared" si="28"/>
        <v>3500</v>
      </c>
      <c r="BO92" s="34">
        <f t="shared" si="28"/>
        <v>3400</v>
      </c>
      <c r="BP92" s="34">
        <f t="shared" si="28"/>
        <v>3300</v>
      </c>
      <c r="BQ92" s="34">
        <f t="shared" si="28"/>
        <v>3300</v>
      </c>
      <c r="BR92" s="34">
        <f t="shared" si="28"/>
        <v>3200</v>
      </c>
      <c r="BS92" s="34">
        <f t="shared" si="28"/>
        <v>3100</v>
      </c>
      <c r="BT92" s="34">
        <f t="shared" si="34"/>
        <v>3000</v>
      </c>
      <c r="BU92" s="34">
        <f t="shared" si="34"/>
        <v>3000</v>
      </c>
      <c r="BV92" s="34">
        <f t="shared" si="34"/>
        <v>2900</v>
      </c>
      <c r="BW92" s="34">
        <f t="shared" si="34"/>
        <v>2800</v>
      </c>
      <c r="BX92" s="34">
        <f t="shared" si="34"/>
        <v>2800</v>
      </c>
      <c r="BY92" s="34">
        <f t="shared" si="34"/>
        <v>2700</v>
      </c>
      <c r="BZ92" s="64">
        <f t="shared" si="31"/>
        <v>0.85780747388294487</v>
      </c>
    </row>
    <row r="93" spans="1:78" x14ac:dyDescent="0.25">
      <c r="A93" s="32" t="s">
        <v>244</v>
      </c>
      <c r="B93" s="33">
        <v>8</v>
      </c>
      <c r="C93" s="32" t="s">
        <v>208</v>
      </c>
      <c r="D93" s="32" t="s">
        <v>245</v>
      </c>
      <c r="E93" s="34">
        <v>3250</v>
      </c>
      <c r="F93" s="34">
        <v>3281</v>
      </c>
      <c r="G93" s="34">
        <v>3599</v>
      </c>
      <c r="H93" s="34">
        <v>3946</v>
      </c>
      <c r="I93" s="34">
        <v>4545</v>
      </c>
      <c r="J93" s="34">
        <v>4116</v>
      </c>
      <c r="K93" s="34">
        <v>4098</v>
      </c>
      <c r="L93" s="34">
        <v>4654</v>
      </c>
      <c r="M93" s="34">
        <v>5162</v>
      </c>
      <c r="N93" s="34">
        <v>4848</v>
      </c>
      <c r="O93" s="34">
        <v>5175</v>
      </c>
      <c r="P93" s="34">
        <v>4769</v>
      </c>
      <c r="Q93" s="34">
        <v>4498</v>
      </c>
      <c r="R93" s="34">
        <v>3499</v>
      </c>
      <c r="S93" s="34">
        <v>4088</v>
      </c>
      <c r="T93" s="34">
        <v>2554</v>
      </c>
      <c r="U93" s="34">
        <v>1910</v>
      </c>
      <c r="V93" s="34">
        <v>3060</v>
      </c>
      <c r="W93" s="34">
        <v>2873</v>
      </c>
      <c r="X93" s="34">
        <v>3767</v>
      </c>
      <c r="Y93" s="34">
        <v>4098</v>
      </c>
      <c r="Z93" s="34">
        <v>3859</v>
      </c>
      <c r="AA93" s="34">
        <v>4094</v>
      </c>
      <c r="AB93" s="34">
        <v>4173</v>
      </c>
      <c r="AC93" s="34">
        <v>3999</v>
      </c>
      <c r="AD93" s="34">
        <v>4622</v>
      </c>
      <c r="AE93" s="34">
        <v>6294</v>
      </c>
      <c r="AF93" s="34">
        <v>6542</v>
      </c>
      <c r="AG93" s="34">
        <v>4807</v>
      </c>
      <c r="AH93" s="34">
        <v>6061</v>
      </c>
      <c r="AI93" s="34">
        <v>6244</v>
      </c>
      <c r="AJ93" s="34">
        <v>5199</v>
      </c>
      <c r="AK93" s="34">
        <v>6474</v>
      </c>
      <c r="AL93" s="34">
        <v>6488</v>
      </c>
      <c r="AM93" s="34">
        <v>5526</v>
      </c>
      <c r="AN93" s="34">
        <v>5582</v>
      </c>
      <c r="AO93" s="34">
        <v>5645</v>
      </c>
      <c r="AP93" s="34">
        <v>5707</v>
      </c>
      <c r="AQ93" s="34">
        <v>5769</v>
      </c>
      <c r="AR93" s="34">
        <v>5831</v>
      </c>
      <c r="AS93" s="34">
        <v>5893</v>
      </c>
      <c r="AT93" s="34">
        <v>5956</v>
      </c>
      <c r="AU93" s="34">
        <v>6018</v>
      </c>
      <c r="AV93" s="34">
        <v>6080</v>
      </c>
      <c r="AW93" s="34">
        <v>6142</v>
      </c>
      <c r="AX93" s="34">
        <v>6205</v>
      </c>
      <c r="AY93" s="34">
        <v>6267</v>
      </c>
      <c r="AZ93" s="34">
        <v>6329</v>
      </c>
      <c r="BA93" s="34">
        <v>6391.5</v>
      </c>
      <c r="BB93" s="34">
        <v>6453.8</v>
      </c>
      <c r="BC93" s="34">
        <v>6516.1</v>
      </c>
      <c r="BD93" s="34">
        <v>6578.4</v>
      </c>
      <c r="BE93" s="34">
        <v>6640.7</v>
      </c>
      <c r="BF93" s="34">
        <v>6703</v>
      </c>
      <c r="BG93" s="34">
        <v>6765.3</v>
      </c>
      <c r="BH93" s="34">
        <v>6827.6</v>
      </c>
      <c r="BI93" s="34">
        <v>6889.9</v>
      </c>
      <c r="BJ93" s="34">
        <v>6952.2</v>
      </c>
      <c r="BK93" s="34">
        <v>7014.5</v>
      </c>
      <c r="BL93" s="34">
        <v>7076.8</v>
      </c>
      <c r="BM93" s="34">
        <f t="shared" si="30"/>
        <v>80809.8</v>
      </c>
      <c r="BN93" s="34">
        <f t="shared" si="28"/>
        <v>6300</v>
      </c>
      <c r="BO93" s="34">
        <f t="shared" si="28"/>
        <v>6400</v>
      </c>
      <c r="BP93" s="34">
        <f t="shared" si="28"/>
        <v>6500</v>
      </c>
      <c r="BQ93" s="34">
        <f t="shared" si="28"/>
        <v>6600</v>
      </c>
      <c r="BR93" s="34">
        <f t="shared" si="28"/>
        <v>6600</v>
      </c>
      <c r="BS93" s="34">
        <f t="shared" si="28"/>
        <v>6700</v>
      </c>
      <c r="BT93" s="34">
        <f t="shared" si="34"/>
        <v>6800</v>
      </c>
      <c r="BU93" s="34">
        <f t="shared" si="34"/>
        <v>6800</v>
      </c>
      <c r="BV93" s="34">
        <f t="shared" si="34"/>
        <v>6900</v>
      </c>
      <c r="BW93" s="34">
        <f t="shared" si="34"/>
        <v>7000</v>
      </c>
      <c r="BX93" s="34">
        <f t="shared" si="34"/>
        <v>7000</v>
      </c>
      <c r="BY93" s="34">
        <f t="shared" si="34"/>
        <v>7100</v>
      </c>
      <c r="BZ93" s="64">
        <f t="shared" si="31"/>
        <v>0.82767398418228588</v>
      </c>
    </row>
    <row r="94" spans="1:78" x14ac:dyDescent="0.25">
      <c r="A94" s="32" t="s">
        <v>246</v>
      </c>
      <c r="B94" s="33">
        <v>8</v>
      </c>
      <c r="C94" s="32" t="s">
        <v>208</v>
      </c>
      <c r="D94" s="32" t="s">
        <v>247</v>
      </c>
      <c r="E94" s="34">
        <v>11741</v>
      </c>
      <c r="F94" s="34">
        <v>10466</v>
      </c>
      <c r="G94" s="34">
        <v>11386</v>
      </c>
      <c r="H94" s="34">
        <v>10970</v>
      </c>
      <c r="I94" s="34">
        <v>12071</v>
      </c>
      <c r="J94" s="34">
        <v>10687</v>
      </c>
      <c r="K94" s="34">
        <v>11489</v>
      </c>
      <c r="L94" s="34">
        <v>10556</v>
      </c>
      <c r="M94" s="34">
        <v>10399</v>
      </c>
      <c r="N94" s="34">
        <v>9781</v>
      </c>
      <c r="O94" s="34">
        <v>11439</v>
      </c>
      <c r="P94" s="34">
        <v>12221</v>
      </c>
      <c r="Q94" s="34">
        <v>13118</v>
      </c>
      <c r="R94" s="34">
        <v>12581</v>
      </c>
      <c r="S94" s="34">
        <v>12343</v>
      </c>
      <c r="T94" s="34">
        <v>13325</v>
      </c>
      <c r="U94" s="34">
        <v>13302</v>
      </c>
      <c r="V94" s="34">
        <v>14855</v>
      </c>
      <c r="W94" s="34">
        <v>14160</v>
      </c>
      <c r="X94" s="34">
        <v>12969</v>
      </c>
      <c r="Y94" s="34">
        <v>11753</v>
      </c>
      <c r="Z94" s="34">
        <v>12062</v>
      </c>
      <c r="AA94" s="34">
        <v>12230</v>
      </c>
      <c r="AB94" s="34">
        <v>12395</v>
      </c>
      <c r="AC94" s="34">
        <v>11550</v>
      </c>
      <c r="AD94" s="34">
        <v>11267</v>
      </c>
      <c r="AE94" s="34">
        <v>10285</v>
      </c>
      <c r="AF94" s="34">
        <v>10569</v>
      </c>
      <c r="AG94" s="34">
        <v>11815</v>
      </c>
      <c r="AH94" s="34">
        <v>11394</v>
      </c>
      <c r="AI94" s="34">
        <v>10747</v>
      </c>
      <c r="AJ94" s="34">
        <v>10758</v>
      </c>
      <c r="AK94" s="34">
        <v>11114</v>
      </c>
      <c r="AL94" s="34">
        <v>11141</v>
      </c>
      <c r="AM94" s="34">
        <v>11345</v>
      </c>
      <c r="AN94" s="34">
        <v>11705</v>
      </c>
      <c r="AO94" s="34">
        <v>11704</v>
      </c>
      <c r="AP94" s="34">
        <v>11703</v>
      </c>
      <c r="AQ94" s="34">
        <v>11702</v>
      </c>
      <c r="AR94" s="34">
        <v>11701</v>
      </c>
      <c r="AS94" s="34">
        <v>11700</v>
      </c>
      <c r="AT94" s="34">
        <v>11699</v>
      </c>
      <c r="AU94" s="34">
        <v>11698</v>
      </c>
      <c r="AV94" s="34">
        <v>11697</v>
      </c>
      <c r="AW94" s="34">
        <v>11696</v>
      </c>
      <c r="AX94" s="34">
        <v>11695</v>
      </c>
      <c r="AY94" s="34">
        <v>11694</v>
      </c>
      <c r="AZ94" s="34">
        <v>11693</v>
      </c>
      <c r="BA94" s="34">
        <v>11692</v>
      </c>
      <c r="BB94" s="34">
        <v>11691</v>
      </c>
      <c r="BC94" s="34">
        <v>11690</v>
      </c>
      <c r="BD94" s="34">
        <v>11689</v>
      </c>
      <c r="BE94" s="34">
        <v>11688</v>
      </c>
      <c r="BF94" s="34">
        <v>11687</v>
      </c>
      <c r="BG94" s="34">
        <v>11686</v>
      </c>
      <c r="BH94" s="34">
        <v>11685</v>
      </c>
      <c r="BI94" s="34">
        <v>11684</v>
      </c>
      <c r="BJ94" s="34">
        <v>11683</v>
      </c>
      <c r="BK94" s="34">
        <v>11682</v>
      </c>
      <c r="BL94" s="34">
        <v>11681</v>
      </c>
      <c r="BM94" s="34">
        <f t="shared" si="30"/>
        <v>140238</v>
      </c>
      <c r="BN94" s="34">
        <f t="shared" si="28"/>
        <v>11700</v>
      </c>
      <c r="BO94" s="34">
        <f t="shared" si="28"/>
        <v>11700</v>
      </c>
      <c r="BP94" s="34">
        <f t="shared" si="28"/>
        <v>11700</v>
      </c>
      <c r="BQ94" s="34">
        <f t="shared" si="28"/>
        <v>11700</v>
      </c>
      <c r="BR94" s="34">
        <f t="shared" si="28"/>
        <v>11700</v>
      </c>
      <c r="BS94" s="34">
        <f t="shared" si="28"/>
        <v>11700</v>
      </c>
      <c r="BT94" s="34">
        <f t="shared" si="34"/>
        <v>11700</v>
      </c>
      <c r="BU94" s="34">
        <f t="shared" si="34"/>
        <v>11700</v>
      </c>
      <c r="BV94" s="34">
        <f t="shared" si="34"/>
        <v>11700</v>
      </c>
      <c r="BW94" s="34">
        <f t="shared" si="34"/>
        <v>11700</v>
      </c>
      <c r="BX94" s="34">
        <f t="shared" si="34"/>
        <v>11700</v>
      </c>
      <c r="BY94" s="34">
        <f t="shared" si="34"/>
        <v>11700</v>
      </c>
      <c r="BZ94" s="64">
        <f t="shared" si="31"/>
        <v>2.0140644264956889E-2</v>
      </c>
    </row>
    <row r="95" spans="1:78" x14ac:dyDescent="0.25">
      <c r="A95" s="32" t="s">
        <v>248</v>
      </c>
      <c r="B95" s="33">
        <v>8</v>
      </c>
      <c r="C95" s="32" t="s">
        <v>208</v>
      </c>
      <c r="D95" s="32" t="s">
        <v>249</v>
      </c>
      <c r="E95" s="34">
        <v>7103</v>
      </c>
      <c r="F95" s="34">
        <v>7096</v>
      </c>
      <c r="G95" s="34">
        <v>6678</v>
      </c>
      <c r="H95" s="34">
        <v>6563</v>
      </c>
      <c r="I95" s="34">
        <v>6220</v>
      </c>
      <c r="J95" s="34">
        <v>6063</v>
      </c>
      <c r="K95" s="34">
        <v>5852</v>
      </c>
      <c r="L95" s="34">
        <v>5649</v>
      </c>
      <c r="M95" s="34">
        <v>4523</v>
      </c>
      <c r="N95" s="34">
        <v>4877</v>
      </c>
      <c r="O95" s="34">
        <v>4405</v>
      </c>
      <c r="P95" s="34">
        <v>2850</v>
      </c>
      <c r="Q95" s="34">
        <v>3062</v>
      </c>
      <c r="R95" s="34">
        <v>2378</v>
      </c>
      <c r="S95" s="34">
        <v>1719</v>
      </c>
      <c r="T95" s="34">
        <v>1735</v>
      </c>
      <c r="U95" s="34">
        <v>2393</v>
      </c>
      <c r="V95" s="34">
        <v>1699</v>
      </c>
      <c r="W95" s="34">
        <v>1432</v>
      </c>
      <c r="X95" s="34">
        <v>1221</v>
      </c>
      <c r="Y95" s="34">
        <v>43</v>
      </c>
      <c r="Z95" s="34">
        <v>-526</v>
      </c>
      <c r="AA95" s="34">
        <v>-1235</v>
      </c>
      <c r="AB95" s="34">
        <v>-2711</v>
      </c>
      <c r="AC95" s="34">
        <v>-3694</v>
      </c>
      <c r="AD95" s="34">
        <v>-2944</v>
      </c>
      <c r="AE95" s="34">
        <v>-1734</v>
      </c>
      <c r="AF95" s="34">
        <v>-2823</v>
      </c>
      <c r="AG95" s="34">
        <v>-3109</v>
      </c>
      <c r="AH95" s="34">
        <v>-2321</v>
      </c>
      <c r="AI95" s="34">
        <v>-3416</v>
      </c>
      <c r="AJ95" s="34">
        <v>-3270</v>
      </c>
      <c r="AK95" s="34">
        <v>-2024</v>
      </c>
      <c r="AL95" s="34">
        <v>-2346</v>
      </c>
      <c r="AM95" s="34">
        <v>-2599</v>
      </c>
      <c r="AN95" s="34">
        <v>-4870</v>
      </c>
      <c r="AO95" s="34">
        <v>-5218</v>
      </c>
      <c r="AP95" s="34">
        <v>-5566</v>
      </c>
      <c r="AQ95" s="34">
        <v>-5914</v>
      </c>
      <c r="AR95" s="34">
        <v>-6262</v>
      </c>
      <c r="AS95" s="34">
        <v>-6610</v>
      </c>
      <c r="AT95" s="34">
        <v>-6958</v>
      </c>
      <c r="AU95" s="34">
        <v>-7306</v>
      </c>
      <c r="AV95" s="34">
        <v>-7654</v>
      </c>
      <c r="AW95" s="34">
        <v>-8002</v>
      </c>
      <c r="AX95" s="34">
        <v>-8350</v>
      </c>
      <c r="AY95" s="34">
        <v>-8698</v>
      </c>
      <c r="AZ95" s="34">
        <v>-9046</v>
      </c>
      <c r="BA95" s="34">
        <v>-9394</v>
      </c>
      <c r="BB95" s="34">
        <v>-9742</v>
      </c>
      <c r="BC95" s="34">
        <v>-10090</v>
      </c>
      <c r="BD95" s="34">
        <v>-10438</v>
      </c>
      <c r="BE95" s="34">
        <v>-10786</v>
      </c>
      <c r="BF95" s="34">
        <v>-11134</v>
      </c>
      <c r="BG95" s="34">
        <v>-11482</v>
      </c>
      <c r="BH95" s="34">
        <v>-11830</v>
      </c>
      <c r="BI95" s="34">
        <v>-12178</v>
      </c>
      <c r="BJ95" s="34">
        <v>-12526</v>
      </c>
      <c r="BK95" s="34">
        <v>-12874</v>
      </c>
      <c r="BL95" s="34">
        <v>-13222</v>
      </c>
      <c r="BM95" s="34">
        <f t="shared" si="30"/>
        <v>-135696</v>
      </c>
      <c r="BN95" s="34">
        <f t="shared" si="28"/>
        <v>-8300</v>
      </c>
      <c r="BO95" s="34">
        <f t="shared" si="28"/>
        <v>-8800</v>
      </c>
      <c r="BP95" s="34">
        <f t="shared" si="28"/>
        <v>-9400</v>
      </c>
      <c r="BQ95" s="34">
        <f t="shared" si="28"/>
        <v>-9900</v>
      </c>
      <c r="BR95" s="34">
        <f t="shared" si="28"/>
        <v>-10500</v>
      </c>
      <c r="BS95" s="34">
        <f t="shared" si="28"/>
        <v>-11000</v>
      </c>
      <c r="BT95" s="34">
        <f t="shared" si="34"/>
        <v>-11600</v>
      </c>
      <c r="BU95" s="34">
        <f t="shared" si="34"/>
        <v>-12100</v>
      </c>
      <c r="BV95" s="34">
        <f t="shared" si="34"/>
        <v>-12700</v>
      </c>
      <c r="BW95" s="34">
        <f t="shared" si="34"/>
        <v>-13200</v>
      </c>
      <c r="BX95" s="34">
        <f t="shared" si="34"/>
        <v>-13800</v>
      </c>
      <c r="BY95" s="34">
        <f t="shared" si="34"/>
        <v>-14300</v>
      </c>
      <c r="BZ95" s="64">
        <f t="shared" si="31"/>
        <v>0.99301090700280981</v>
      </c>
    </row>
    <row r="96" spans="1:78" x14ac:dyDescent="0.25">
      <c r="A96" s="32" t="s">
        <v>250</v>
      </c>
      <c r="B96" s="33">
        <v>8</v>
      </c>
      <c r="C96" s="32" t="s">
        <v>208</v>
      </c>
      <c r="D96" s="32" t="s">
        <v>251</v>
      </c>
      <c r="E96" s="34">
        <v>3172</v>
      </c>
      <c r="F96" s="34">
        <v>3962</v>
      </c>
      <c r="G96" s="34">
        <v>3124</v>
      </c>
      <c r="H96" s="34">
        <v>3462</v>
      </c>
      <c r="I96" s="34">
        <v>3749</v>
      </c>
      <c r="J96" s="34">
        <v>3784</v>
      </c>
      <c r="K96" s="34">
        <v>4564</v>
      </c>
      <c r="L96" s="34">
        <v>3961</v>
      </c>
      <c r="M96" s="34">
        <v>3991</v>
      </c>
      <c r="N96" s="34">
        <v>4214</v>
      </c>
      <c r="O96" s="34">
        <v>4312</v>
      </c>
      <c r="P96" s="34">
        <v>3690</v>
      </c>
      <c r="Q96" s="34">
        <v>2623</v>
      </c>
      <c r="R96" s="34">
        <v>4163</v>
      </c>
      <c r="S96" s="34">
        <v>3683</v>
      </c>
      <c r="T96" s="34">
        <v>5169</v>
      </c>
      <c r="U96" s="34">
        <v>4290</v>
      </c>
      <c r="V96" s="34">
        <v>4883</v>
      </c>
      <c r="W96" s="34">
        <v>5258</v>
      </c>
      <c r="X96" s="34">
        <v>4547</v>
      </c>
      <c r="Y96" s="34">
        <v>3217</v>
      </c>
      <c r="Z96" s="34">
        <v>3927</v>
      </c>
      <c r="AA96" s="34">
        <v>3268</v>
      </c>
      <c r="AB96" s="34">
        <v>2494</v>
      </c>
      <c r="AC96" s="34">
        <v>2394</v>
      </c>
      <c r="AD96" s="34">
        <v>2664</v>
      </c>
      <c r="AE96" s="34">
        <v>3376</v>
      </c>
      <c r="AF96" s="34">
        <v>3837</v>
      </c>
      <c r="AG96" s="34">
        <v>3007</v>
      </c>
      <c r="AH96" s="34">
        <v>1318</v>
      </c>
      <c r="AI96" s="34">
        <v>1153</v>
      </c>
      <c r="AJ96" s="34">
        <v>-244</v>
      </c>
      <c r="AK96" s="34">
        <v>-633</v>
      </c>
      <c r="AL96" s="34">
        <v>-1732</v>
      </c>
      <c r="AM96" s="34">
        <v>73</v>
      </c>
      <c r="AN96" s="34">
        <v>1232</v>
      </c>
      <c r="AO96" s="34">
        <v>1128</v>
      </c>
      <c r="AP96" s="34">
        <v>1024</v>
      </c>
      <c r="AQ96" s="34">
        <v>920</v>
      </c>
      <c r="AR96" s="34">
        <v>816</v>
      </c>
      <c r="AS96" s="34">
        <v>712</v>
      </c>
      <c r="AT96" s="34">
        <v>608</v>
      </c>
      <c r="AU96" s="34">
        <v>504</v>
      </c>
      <c r="AV96" s="34">
        <v>399</v>
      </c>
      <c r="AW96" s="34">
        <v>295</v>
      </c>
      <c r="AX96" s="34">
        <v>191</v>
      </c>
      <c r="AY96" s="34">
        <v>87</v>
      </c>
      <c r="AZ96" s="34">
        <v>-17</v>
      </c>
      <c r="BA96" s="34">
        <v>-121</v>
      </c>
      <c r="BB96" s="34">
        <v>-225</v>
      </c>
      <c r="BC96" s="34">
        <v>-329</v>
      </c>
      <c r="BD96" s="34">
        <v>-433</v>
      </c>
      <c r="BE96" s="34">
        <v>-537</v>
      </c>
      <c r="BF96" s="34">
        <v>-641</v>
      </c>
      <c r="BG96" s="34">
        <v>-745</v>
      </c>
      <c r="BH96" s="34">
        <v>-849</v>
      </c>
      <c r="BI96" s="34">
        <v>-953</v>
      </c>
      <c r="BJ96" s="34">
        <v>-1057</v>
      </c>
      <c r="BK96" s="34">
        <v>-1161</v>
      </c>
      <c r="BL96" s="34">
        <v>-1265</v>
      </c>
      <c r="BM96" s="34">
        <f t="shared" si="30"/>
        <v>-8316</v>
      </c>
      <c r="BN96" s="34">
        <f t="shared" si="28"/>
        <v>-1400</v>
      </c>
      <c r="BO96" s="34">
        <f t="shared" si="28"/>
        <v>-1300</v>
      </c>
      <c r="BP96" s="34">
        <f t="shared" si="28"/>
        <v>-1100</v>
      </c>
      <c r="BQ96" s="34">
        <f t="shared" si="28"/>
        <v>-1000</v>
      </c>
      <c r="BR96" s="34">
        <f t="shared" si="28"/>
        <v>-900</v>
      </c>
      <c r="BS96" s="34">
        <f t="shared" si="28"/>
        <v>-800</v>
      </c>
      <c r="BT96" s="34">
        <f t="shared" si="34"/>
        <v>-600</v>
      </c>
      <c r="BU96" s="34">
        <f t="shared" si="34"/>
        <v>-500</v>
      </c>
      <c r="BV96" s="34">
        <f t="shared" si="34"/>
        <v>-400</v>
      </c>
      <c r="BW96" s="34">
        <f t="shared" si="34"/>
        <v>-200</v>
      </c>
      <c r="BX96" s="34">
        <f t="shared" si="34"/>
        <v>-100</v>
      </c>
      <c r="BY96" s="34">
        <f t="shared" si="34"/>
        <v>0</v>
      </c>
      <c r="BZ96" s="64">
        <f t="shared" si="31"/>
        <v>0.88491195408435663</v>
      </c>
    </row>
    <row r="97" spans="1:255" x14ac:dyDescent="0.25">
      <c r="A97" s="32" t="s">
        <v>252</v>
      </c>
      <c r="B97" s="33">
        <v>8</v>
      </c>
      <c r="C97" s="32" t="s">
        <v>208</v>
      </c>
      <c r="D97" s="32" t="s">
        <v>253</v>
      </c>
      <c r="E97" s="34">
        <v>162</v>
      </c>
      <c r="F97" s="34">
        <v>628</v>
      </c>
      <c r="G97" s="34">
        <v>-179</v>
      </c>
      <c r="H97" s="34">
        <v>-1654</v>
      </c>
      <c r="I97" s="34">
        <v>-334</v>
      </c>
      <c r="J97" s="34">
        <v>-592</v>
      </c>
      <c r="K97" s="34">
        <v>-1431</v>
      </c>
      <c r="L97" s="34">
        <v>-1830</v>
      </c>
      <c r="M97" s="34">
        <v>-2371</v>
      </c>
      <c r="N97" s="34">
        <v>-3898</v>
      </c>
      <c r="O97" s="34">
        <v>-3131</v>
      </c>
      <c r="P97" s="34">
        <v>-3260</v>
      </c>
      <c r="Q97" s="34">
        <v>-4188</v>
      </c>
      <c r="R97" s="34">
        <v>-3448</v>
      </c>
      <c r="S97" s="34">
        <v>-3649</v>
      </c>
      <c r="T97" s="34">
        <v>-4013</v>
      </c>
      <c r="U97" s="34">
        <v>-3768</v>
      </c>
      <c r="V97" s="34">
        <v>-2376</v>
      </c>
      <c r="W97" s="34">
        <v>-2399</v>
      </c>
      <c r="X97" s="34">
        <v>-2078</v>
      </c>
      <c r="Y97" s="34">
        <v>-3050</v>
      </c>
      <c r="Z97" s="34">
        <v>-4206</v>
      </c>
      <c r="AA97" s="34">
        <v>-5334</v>
      </c>
      <c r="AB97" s="34">
        <v>-3717</v>
      </c>
      <c r="AC97" s="34">
        <v>-3678</v>
      </c>
      <c r="AD97" s="34">
        <v>-3352</v>
      </c>
      <c r="AE97" s="34">
        <v>-3109</v>
      </c>
      <c r="AF97" s="34">
        <v>-3696</v>
      </c>
      <c r="AG97" s="34">
        <v>-3645</v>
      </c>
      <c r="AH97" s="34">
        <v>-2838</v>
      </c>
      <c r="AI97" s="34">
        <v>-2836</v>
      </c>
      <c r="AJ97" s="34">
        <v>-2738</v>
      </c>
      <c r="AK97" s="34">
        <v>-4152</v>
      </c>
      <c r="AL97" s="34">
        <v>-3924</v>
      </c>
      <c r="AM97" s="34">
        <v>-4583</v>
      </c>
      <c r="AN97" s="34">
        <v>-4540</v>
      </c>
      <c r="AO97" s="34">
        <v>-4635</v>
      </c>
      <c r="AP97" s="34">
        <v>-4731</v>
      </c>
      <c r="AQ97" s="34">
        <v>-4827</v>
      </c>
      <c r="AR97" s="34">
        <v>-4922</v>
      </c>
      <c r="AS97" s="34">
        <v>-5018</v>
      </c>
      <c r="AT97" s="34">
        <v>-5113</v>
      </c>
      <c r="AU97" s="34">
        <v>-5209</v>
      </c>
      <c r="AV97" s="34">
        <v>-5305</v>
      </c>
      <c r="AW97" s="34">
        <v>-5400</v>
      </c>
      <c r="AX97" s="34">
        <v>-5496</v>
      </c>
      <c r="AY97" s="34">
        <v>-5592</v>
      </c>
      <c r="AZ97" s="34">
        <v>-5687</v>
      </c>
      <c r="BA97" s="34">
        <v>-5783</v>
      </c>
      <c r="BB97" s="34">
        <v>-5878.7</v>
      </c>
      <c r="BC97" s="34">
        <v>-5974.4</v>
      </c>
      <c r="BD97" s="34">
        <v>-6070.1</v>
      </c>
      <c r="BE97" s="34">
        <v>-6165.8</v>
      </c>
      <c r="BF97" s="34">
        <v>-6261.5</v>
      </c>
      <c r="BG97" s="34">
        <v>-6357.2</v>
      </c>
      <c r="BH97" s="34">
        <v>-6452.9</v>
      </c>
      <c r="BI97" s="34">
        <v>-6548.6</v>
      </c>
      <c r="BJ97" s="34">
        <v>-6644.3</v>
      </c>
      <c r="BK97" s="34">
        <v>-6740</v>
      </c>
      <c r="BL97" s="34">
        <v>-6835.7</v>
      </c>
      <c r="BM97" s="34">
        <f t="shared" si="30"/>
        <v>-75712.2</v>
      </c>
      <c r="BN97" s="34">
        <f t="shared" si="28"/>
        <v>-5700</v>
      </c>
      <c r="BO97" s="34">
        <f t="shared" si="28"/>
        <v>-5800</v>
      </c>
      <c r="BP97" s="34">
        <f t="shared" si="28"/>
        <v>-5900</v>
      </c>
      <c r="BQ97" s="34">
        <f t="shared" si="28"/>
        <v>-6000</v>
      </c>
      <c r="BR97" s="34">
        <f t="shared" si="28"/>
        <v>-6100</v>
      </c>
      <c r="BS97" s="34">
        <f t="shared" si="28"/>
        <v>-6300</v>
      </c>
      <c r="BT97" s="34">
        <f t="shared" si="34"/>
        <v>-6400</v>
      </c>
      <c r="BU97" s="34">
        <f t="shared" si="34"/>
        <v>-6500</v>
      </c>
      <c r="BV97" s="34">
        <f t="shared" si="34"/>
        <v>-6600</v>
      </c>
      <c r="BW97" s="34">
        <f t="shared" si="34"/>
        <v>-6700</v>
      </c>
      <c r="BX97" s="34">
        <f t="shared" si="34"/>
        <v>-6800</v>
      </c>
      <c r="BY97" s="34">
        <f t="shared" si="34"/>
        <v>-7000</v>
      </c>
      <c r="BZ97" s="64">
        <f t="shared" si="31"/>
        <v>0.90547217430616034</v>
      </c>
    </row>
    <row r="98" spans="1:255" x14ac:dyDescent="0.25">
      <c r="A98" s="37" t="s">
        <v>254</v>
      </c>
      <c r="B98" s="38">
        <v>8</v>
      </c>
      <c r="C98" s="37" t="s">
        <v>208</v>
      </c>
      <c r="D98" s="37" t="s">
        <v>255</v>
      </c>
      <c r="E98" s="39">
        <v>9460</v>
      </c>
      <c r="F98" s="39">
        <v>9585</v>
      </c>
      <c r="G98" s="39">
        <v>9381</v>
      </c>
      <c r="H98" s="39">
        <v>9574</v>
      </c>
      <c r="I98" s="39">
        <v>9961</v>
      </c>
      <c r="J98" s="39">
        <v>10268</v>
      </c>
      <c r="K98" s="39">
        <v>11902</v>
      </c>
      <c r="L98" s="39">
        <v>12506</v>
      </c>
      <c r="M98" s="39">
        <v>11689</v>
      </c>
      <c r="N98" s="39">
        <v>10830</v>
      </c>
      <c r="O98" s="39">
        <v>10297</v>
      </c>
      <c r="P98" s="39">
        <v>10384</v>
      </c>
      <c r="Q98" s="39">
        <v>9610</v>
      </c>
      <c r="R98" s="39">
        <v>8683</v>
      </c>
      <c r="S98" s="39">
        <v>7671</v>
      </c>
      <c r="T98" s="39">
        <v>8068</v>
      </c>
      <c r="U98" s="39">
        <v>7871</v>
      </c>
      <c r="V98" s="39">
        <v>7550</v>
      </c>
      <c r="W98" s="39">
        <v>6153</v>
      </c>
      <c r="X98" s="39">
        <v>7173</v>
      </c>
      <c r="Y98" s="39">
        <v>5929</v>
      </c>
      <c r="Z98" s="39">
        <v>6678</v>
      </c>
      <c r="AA98" s="39">
        <v>7052</v>
      </c>
      <c r="AB98" s="39">
        <v>6159</v>
      </c>
      <c r="AC98" s="39">
        <v>6129</v>
      </c>
      <c r="AD98" s="39">
        <v>6815</v>
      </c>
      <c r="AE98" s="39">
        <v>6325</v>
      </c>
      <c r="AF98" s="39">
        <v>5750</v>
      </c>
      <c r="AG98" s="39">
        <v>5916</v>
      </c>
      <c r="AH98" s="39">
        <v>6370</v>
      </c>
      <c r="AI98" s="39">
        <v>6749</v>
      </c>
      <c r="AJ98" s="39">
        <v>6123</v>
      </c>
      <c r="AK98" s="39">
        <v>4926</v>
      </c>
      <c r="AL98" s="39">
        <v>4310</v>
      </c>
      <c r="AM98" s="39">
        <v>4804</v>
      </c>
      <c r="AN98" s="39">
        <v>4608</v>
      </c>
      <c r="AO98" s="39">
        <v>4422</v>
      </c>
      <c r="AP98" s="39">
        <v>4235</v>
      </c>
      <c r="AQ98" s="39">
        <v>4049</v>
      </c>
      <c r="AR98" s="39">
        <v>3863</v>
      </c>
      <c r="AS98" s="39">
        <v>3677</v>
      </c>
      <c r="AT98" s="39">
        <v>3490</v>
      </c>
      <c r="AU98" s="39">
        <v>3304</v>
      </c>
      <c r="AV98" s="39">
        <v>3118</v>
      </c>
      <c r="AW98" s="39">
        <v>2931</v>
      </c>
      <c r="AX98" s="39">
        <v>2745</v>
      </c>
      <c r="AY98" s="39">
        <v>2559</v>
      </c>
      <c r="AZ98" s="39">
        <v>2372</v>
      </c>
      <c r="BA98" s="39">
        <v>2186</v>
      </c>
      <c r="BB98" s="39">
        <v>1999.7</v>
      </c>
      <c r="BC98" s="39">
        <v>1813.4</v>
      </c>
      <c r="BD98" s="39">
        <v>1627.1</v>
      </c>
      <c r="BE98" s="39">
        <v>1440.8</v>
      </c>
      <c r="BF98" s="39">
        <v>1254.5</v>
      </c>
      <c r="BG98" s="39">
        <v>1068.2</v>
      </c>
      <c r="BH98" s="39">
        <v>881.9</v>
      </c>
      <c r="BI98" s="39">
        <v>695.6</v>
      </c>
      <c r="BJ98" s="39">
        <v>509.3</v>
      </c>
      <c r="BK98" s="39">
        <v>323</v>
      </c>
      <c r="BL98" s="39">
        <v>136.69999999999999</v>
      </c>
      <c r="BM98" s="39">
        <f t="shared" si="30"/>
        <v>13936.2</v>
      </c>
      <c r="BN98" s="39">
        <f t="shared" si="28"/>
        <v>1500</v>
      </c>
      <c r="BO98" s="39">
        <f t="shared" si="28"/>
        <v>1400</v>
      </c>
      <c r="BP98" s="39">
        <f t="shared" si="28"/>
        <v>1400</v>
      </c>
      <c r="BQ98" s="39">
        <f t="shared" si="28"/>
        <v>1300</v>
      </c>
      <c r="BR98" s="39">
        <f t="shared" si="28"/>
        <v>1300</v>
      </c>
      <c r="BS98" s="39">
        <f t="shared" si="28"/>
        <v>1200</v>
      </c>
      <c r="BT98" s="39">
        <f t="shared" si="34"/>
        <v>1100</v>
      </c>
      <c r="BU98" s="39">
        <f t="shared" si="34"/>
        <v>1100</v>
      </c>
      <c r="BV98" s="39">
        <f t="shared" si="34"/>
        <v>1000</v>
      </c>
      <c r="BW98" s="39">
        <f t="shared" si="34"/>
        <v>900</v>
      </c>
      <c r="BX98" s="39">
        <f t="shared" si="34"/>
        <v>900</v>
      </c>
      <c r="BY98" s="39">
        <f t="shared" si="34"/>
        <v>800</v>
      </c>
      <c r="BZ98" s="64">
        <f t="shared" si="31"/>
        <v>0.9707650346498381</v>
      </c>
    </row>
    <row r="99" spans="1:255" s="31" customFormat="1" x14ac:dyDescent="0.25">
      <c r="A99" s="40"/>
      <c r="B99" s="41"/>
      <c r="C99" s="40" t="s">
        <v>256</v>
      </c>
      <c r="D99" s="40"/>
      <c r="E99" s="43">
        <f t="shared" ref="E99:BL99" si="35">SUBTOTAL(9,E75:E98)</f>
        <v>171908</v>
      </c>
      <c r="F99" s="43">
        <f t="shared" si="35"/>
        <v>168014</v>
      </c>
      <c r="G99" s="43">
        <f t="shared" si="35"/>
        <v>164197</v>
      </c>
      <c r="H99" s="43">
        <f t="shared" si="35"/>
        <v>161209</v>
      </c>
      <c r="I99" s="43">
        <f t="shared" si="35"/>
        <v>166272</v>
      </c>
      <c r="J99" s="43">
        <f t="shared" si="35"/>
        <v>167994</v>
      </c>
      <c r="K99" s="43">
        <f t="shared" si="35"/>
        <v>168397</v>
      </c>
      <c r="L99" s="43">
        <f t="shared" si="35"/>
        <v>162398</v>
      </c>
      <c r="M99" s="43">
        <f t="shared" si="35"/>
        <v>160972</v>
      </c>
      <c r="N99" s="43">
        <f t="shared" si="35"/>
        <v>163007</v>
      </c>
      <c r="O99" s="43">
        <f t="shared" si="35"/>
        <v>163113</v>
      </c>
      <c r="P99" s="43">
        <f t="shared" si="35"/>
        <v>160134</v>
      </c>
      <c r="Q99" s="43">
        <f t="shared" si="35"/>
        <v>159700</v>
      </c>
      <c r="R99" s="43">
        <f t="shared" si="35"/>
        <v>159147</v>
      </c>
      <c r="S99" s="43">
        <f t="shared" si="35"/>
        <v>155826</v>
      </c>
      <c r="T99" s="43">
        <f t="shared" si="35"/>
        <v>152495</v>
      </c>
      <c r="U99" s="43">
        <f t="shared" si="35"/>
        <v>147880</v>
      </c>
      <c r="V99" s="43">
        <f t="shared" si="35"/>
        <v>152455</v>
      </c>
      <c r="W99" s="43">
        <f t="shared" si="35"/>
        <v>149239</v>
      </c>
      <c r="X99" s="43">
        <f t="shared" si="35"/>
        <v>150334</v>
      </c>
      <c r="Y99" s="43">
        <f t="shared" si="35"/>
        <v>153425</v>
      </c>
      <c r="Z99" s="43">
        <f t="shared" si="35"/>
        <v>143075</v>
      </c>
      <c r="AA99" s="43">
        <f t="shared" si="35"/>
        <v>148074</v>
      </c>
      <c r="AB99" s="43">
        <f t="shared" si="35"/>
        <v>147087</v>
      </c>
      <c r="AC99" s="43">
        <f t="shared" si="35"/>
        <v>143203</v>
      </c>
      <c r="AD99" s="43">
        <f t="shared" si="35"/>
        <v>146342</v>
      </c>
      <c r="AE99" s="43">
        <f t="shared" si="35"/>
        <v>142740</v>
      </c>
      <c r="AF99" s="43">
        <f t="shared" si="35"/>
        <v>139734</v>
      </c>
      <c r="AG99" s="43">
        <f t="shared" si="35"/>
        <v>144451</v>
      </c>
      <c r="AH99" s="43">
        <f t="shared" si="35"/>
        <v>144654</v>
      </c>
      <c r="AI99" s="43">
        <f t="shared" si="35"/>
        <v>147989</v>
      </c>
      <c r="AJ99" s="43">
        <f t="shared" si="35"/>
        <v>142981</v>
      </c>
      <c r="AK99" s="43">
        <f t="shared" si="35"/>
        <v>140686</v>
      </c>
      <c r="AL99" s="43">
        <f t="shared" si="35"/>
        <v>136411</v>
      </c>
      <c r="AM99" s="43">
        <f t="shared" si="35"/>
        <v>132780</v>
      </c>
      <c r="AN99" s="43">
        <f t="shared" si="35"/>
        <v>135778</v>
      </c>
      <c r="AO99" s="43">
        <f t="shared" si="35"/>
        <v>134818</v>
      </c>
      <c r="AP99" s="43">
        <f t="shared" si="35"/>
        <v>133854</v>
      </c>
      <c r="AQ99" s="43">
        <f t="shared" si="35"/>
        <v>132893</v>
      </c>
      <c r="AR99" s="43">
        <f t="shared" si="35"/>
        <v>131932</v>
      </c>
      <c r="AS99" s="43">
        <f t="shared" si="35"/>
        <v>130967</v>
      </c>
      <c r="AT99" s="43">
        <f t="shared" si="35"/>
        <v>130010</v>
      </c>
      <c r="AU99" s="43">
        <f t="shared" si="35"/>
        <v>129048</v>
      </c>
      <c r="AV99" s="43">
        <f t="shared" si="35"/>
        <v>128082</v>
      </c>
      <c r="AW99" s="43">
        <f t="shared" si="35"/>
        <v>127120</v>
      </c>
      <c r="AX99" s="43">
        <f t="shared" si="35"/>
        <v>126159</v>
      </c>
      <c r="AY99" s="43">
        <f t="shared" si="35"/>
        <v>125196</v>
      </c>
      <c r="AZ99" s="43">
        <f t="shared" si="35"/>
        <v>124232</v>
      </c>
      <c r="BA99" s="43">
        <f t="shared" si="35"/>
        <v>123270</v>
      </c>
      <c r="BB99" s="43">
        <f t="shared" si="35"/>
        <v>122307.30000000002</v>
      </c>
      <c r="BC99" s="43">
        <f t="shared" si="35"/>
        <v>121344.59999999998</v>
      </c>
      <c r="BD99" s="43">
        <f t="shared" si="35"/>
        <v>120381.90000000002</v>
      </c>
      <c r="BE99" s="43">
        <f t="shared" si="35"/>
        <v>119419.19999999998</v>
      </c>
      <c r="BF99" s="43">
        <f t="shared" si="35"/>
        <v>118456.5</v>
      </c>
      <c r="BG99" s="43">
        <f t="shared" si="35"/>
        <v>117493.80000000002</v>
      </c>
      <c r="BH99" s="43">
        <f t="shared" si="35"/>
        <v>116531.09999999998</v>
      </c>
      <c r="BI99" s="43">
        <f t="shared" si="35"/>
        <v>115568.40000000002</v>
      </c>
      <c r="BJ99" s="43">
        <f t="shared" si="35"/>
        <v>114605.69999999998</v>
      </c>
      <c r="BK99" s="43">
        <f t="shared" si="35"/>
        <v>113643</v>
      </c>
      <c r="BL99" s="43">
        <f t="shared" si="35"/>
        <v>112680.30000000002</v>
      </c>
      <c r="BM99" s="56">
        <f t="shared" si="30"/>
        <v>1415701.8</v>
      </c>
      <c r="BN99" s="43">
        <f t="shared" si="28"/>
        <v>122800</v>
      </c>
      <c r="BO99" s="43">
        <f t="shared" si="28"/>
        <v>121900</v>
      </c>
      <c r="BP99" s="43">
        <f t="shared" si="28"/>
        <v>121000</v>
      </c>
      <c r="BQ99" s="43">
        <f t="shared" si="28"/>
        <v>120200</v>
      </c>
      <c r="BR99" s="43">
        <f t="shared" si="28"/>
        <v>119300</v>
      </c>
      <c r="BS99" s="43">
        <f t="shared" si="28"/>
        <v>118400</v>
      </c>
      <c r="BT99" s="43">
        <f t="shared" si="34"/>
        <v>117500</v>
      </c>
      <c r="BU99" s="43">
        <f t="shared" si="34"/>
        <v>116700</v>
      </c>
      <c r="BV99" s="43">
        <f t="shared" si="34"/>
        <v>115800</v>
      </c>
      <c r="BW99" s="43">
        <f t="shared" si="34"/>
        <v>114900</v>
      </c>
      <c r="BX99" s="43">
        <f t="shared" si="34"/>
        <v>114000</v>
      </c>
      <c r="BY99" s="43">
        <f t="shared" si="34"/>
        <v>113200</v>
      </c>
      <c r="BZ99" s="64">
        <f t="shared" si="31"/>
        <v>0.99000183250890028</v>
      </c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x14ac:dyDescent="0.25">
      <c r="A100" s="32" t="s">
        <v>257</v>
      </c>
      <c r="B100" s="33">
        <v>9</v>
      </c>
      <c r="C100" s="32" t="s">
        <v>258</v>
      </c>
      <c r="D100" s="32" t="s">
        <v>259</v>
      </c>
      <c r="E100" s="34">
        <v>2527</v>
      </c>
      <c r="F100" s="34">
        <v>3772</v>
      </c>
      <c r="G100" s="34">
        <v>3914</v>
      </c>
      <c r="H100" s="34">
        <v>3811</v>
      </c>
      <c r="I100" s="34">
        <v>4239</v>
      </c>
      <c r="J100" s="34">
        <v>4879</v>
      </c>
      <c r="K100" s="34">
        <v>5990</v>
      </c>
      <c r="L100" s="34">
        <v>7210</v>
      </c>
      <c r="M100" s="34">
        <v>7956</v>
      </c>
      <c r="N100" s="34">
        <v>9160</v>
      </c>
      <c r="O100" s="34">
        <v>9063</v>
      </c>
      <c r="P100" s="34">
        <v>7901</v>
      </c>
      <c r="Q100" s="34">
        <v>7138</v>
      </c>
      <c r="R100" s="34">
        <v>7604</v>
      </c>
      <c r="S100" s="34">
        <v>6836</v>
      </c>
      <c r="T100" s="34">
        <v>8031</v>
      </c>
      <c r="U100" s="34">
        <v>8106</v>
      </c>
      <c r="V100" s="34">
        <v>9091</v>
      </c>
      <c r="W100" s="34">
        <v>8316</v>
      </c>
      <c r="X100" s="34">
        <v>9539</v>
      </c>
      <c r="Y100" s="34">
        <v>8005</v>
      </c>
      <c r="Z100" s="34">
        <v>7983</v>
      </c>
      <c r="AA100" s="34">
        <v>8053</v>
      </c>
      <c r="AB100" s="34">
        <v>6964</v>
      </c>
      <c r="AC100" s="34">
        <v>8030</v>
      </c>
      <c r="AD100" s="34">
        <v>6779</v>
      </c>
      <c r="AE100" s="34">
        <v>7144</v>
      </c>
      <c r="AF100" s="34">
        <v>7606</v>
      </c>
      <c r="AG100" s="34">
        <v>6360</v>
      </c>
      <c r="AH100" s="34">
        <v>5080</v>
      </c>
      <c r="AI100" s="34">
        <v>4994</v>
      </c>
      <c r="AJ100" s="34">
        <v>3716</v>
      </c>
      <c r="AK100" s="34">
        <v>2211</v>
      </c>
      <c r="AL100" s="34">
        <v>2079</v>
      </c>
      <c r="AM100" s="34">
        <v>1136</v>
      </c>
      <c r="AN100" s="34">
        <v>5898</v>
      </c>
      <c r="AO100" s="34">
        <v>5875</v>
      </c>
      <c r="AP100" s="34">
        <v>5851</v>
      </c>
      <c r="AQ100" s="34">
        <v>5828</v>
      </c>
      <c r="AR100" s="34">
        <v>5805</v>
      </c>
      <c r="AS100" s="34">
        <v>5781</v>
      </c>
      <c r="AT100" s="34">
        <v>5758</v>
      </c>
      <c r="AU100" s="34">
        <v>5734</v>
      </c>
      <c r="AV100" s="34">
        <v>5711</v>
      </c>
      <c r="AW100" s="34">
        <v>5687</v>
      </c>
      <c r="AX100" s="34">
        <v>5664</v>
      </c>
      <c r="AY100" s="34">
        <v>5640</v>
      </c>
      <c r="AZ100" s="34">
        <v>5617</v>
      </c>
      <c r="BA100" s="34">
        <v>5593.5</v>
      </c>
      <c r="BB100" s="34">
        <v>5570.1</v>
      </c>
      <c r="BC100" s="34">
        <v>5546.7</v>
      </c>
      <c r="BD100" s="34">
        <v>5523.3</v>
      </c>
      <c r="BE100" s="34">
        <v>5499.9</v>
      </c>
      <c r="BF100" s="34">
        <v>5476.5</v>
      </c>
      <c r="BG100" s="34">
        <v>5453.1</v>
      </c>
      <c r="BH100" s="34">
        <v>5429.7</v>
      </c>
      <c r="BI100" s="34">
        <v>5406.3</v>
      </c>
      <c r="BJ100" s="34">
        <v>5382.9</v>
      </c>
      <c r="BK100" s="34">
        <v>5359.5</v>
      </c>
      <c r="BL100" s="34">
        <v>5336.1</v>
      </c>
      <c r="BM100" s="34">
        <f t="shared" si="30"/>
        <v>65577.600000000006</v>
      </c>
      <c r="BN100" s="34">
        <f t="shared" si="28"/>
        <v>5600</v>
      </c>
      <c r="BO100" s="34">
        <f t="shared" si="28"/>
        <v>5600</v>
      </c>
      <c r="BP100" s="34">
        <f t="shared" si="28"/>
        <v>5500</v>
      </c>
      <c r="BQ100" s="34">
        <f t="shared" si="28"/>
        <v>5500</v>
      </c>
      <c r="BR100" s="34">
        <f t="shared" si="28"/>
        <v>5500</v>
      </c>
      <c r="BS100" s="34">
        <f t="shared" si="28"/>
        <v>5500</v>
      </c>
      <c r="BT100" s="34">
        <f t="shared" si="34"/>
        <v>5500</v>
      </c>
      <c r="BU100" s="34">
        <f t="shared" si="34"/>
        <v>5400</v>
      </c>
      <c r="BV100" s="34">
        <f t="shared" si="34"/>
        <v>5400</v>
      </c>
      <c r="BW100" s="34">
        <f t="shared" si="34"/>
        <v>5400</v>
      </c>
      <c r="BX100" s="34">
        <f t="shared" si="34"/>
        <v>5400</v>
      </c>
      <c r="BY100" s="34">
        <f t="shared" si="34"/>
        <v>5300</v>
      </c>
      <c r="BZ100" s="64">
        <f t="shared" si="31"/>
        <v>0.23086794199062807</v>
      </c>
    </row>
    <row r="101" spans="1:255" x14ac:dyDescent="0.25">
      <c r="A101" s="32" t="s">
        <v>260</v>
      </c>
      <c r="B101" s="33">
        <v>9</v>
      </c>
      <c r="C101" s="32" t="s">
        <v>258</v>
      </c>
      <c r="D101" s="32" t="s">
        <v>261</v>
      </c>
      <c r="E101" s="34">
        <v>6808</v>
      </c>
      <c r="F101" s="34">
        <v>7312</v>
      </c>
      <c r="G101" s="34">
        <v>8809</v>
      </c>
      <c r="H101" s="34">
        <v>9840</v>
      </c>
      <c r="I101" s="34">
        <v>9266</v>
      </c>
      <c r="J101" s="34">
        <v>10102</v>
      </c>
      <c r="K101" s="34">
        <v>9815</v>
      </c>
      <c r="L101" s="34">
        <v>9381</v>
      </c>
      <c r="M101" s="34">
        <v>9741</v>
      </c>
      <c r="N101" s="34">
        <v>9091</v>
      </c>
      <c r="O101" s="34">
        <v>8848</v>
      </c>
      <c r="P101" s="34">
        <v>8571</v>
      </c>
      <c r="Q101" s="34">
        <v>9094</v>
      </c>
      <c r="R101" s="34">
        <v>7876</v>
      </c>
      <c r="S101" s="34">
        <v>8611</v>
      </c>
      <c r="T101" s="34">
        <v>9802</v>
      </c>
      <c r="U101" s="34">
        <v>10450</v>
      </c>
      <c r="V101" s="34">
        <v>9583</v>
      </c>
      <c r="W101" s="34">
        <v>9739</v>
      </c>
      <c r="X101" s="34">
        <v>9214</v>
      </c>
      <c r="Y101" s="34">
        <v>10811</v>
      </c>
      <c r="Z101" s="34">
        <v>11438</v>
      </c>
      <c r="AA101" s="34">
        <v>12616</v>
      </c>
      <c r="AB101" s="34">
        <v>13183</v>
      </c>
      <c r="AC101" s="34">
        <v>12427</v>
      </c>
      <c r="AD101" s="34">
        <v>10652</v>
      </c>
      <c r="AE101" s="34">
        <v>10310</v>
      </c>
      <c r="AF101" s="34">
        <v>10006</v>
      </c>
      <c r="AG101" s="34">
        <v>9126</v>
      </c>
      <c r="AH101" s="34">
        <v>8580</v>
      </c>
      <c r="AI101" s="34">
        <v>8563</v>
      </c>
      <c r="AJ101" s="34">
        <v>8526</v>
      </c>
      <c r="AK101" s="34">
        <v>7899</v>
      </c>
      <c r="AL101" s="34">
        <v>8853</v>
      </c>
      <c r="AM101" s="34">
        <v>8303</v>
      </c>
      <c r="AN101" s="34">
        <v>10006</v>
      </c>
      <c r="AO101" s="34">
        <v>10033</v>
      </c>
      <c r="AP101" s="34">
        <v>10060</v>
      </c>
      <c r="AQ101" s="34">
        <v>10087</v>
      </c>
      <c r="AR101" s="34">
        <v>10114</v>
      </c>
      <c r="AS101" s="34">
        <v>10141</v>
      </c>
      <c r="AT101" s="34">
        <v>10168</v>
      </c>
      <c r="AU101" s="34">
        <v>10195</v>
      </c>
      <c r="AV101" s="34">
        <v>10222</v>
      </c>
      <c r="AW101" s="34">
        <v>10249</v>
      </c>
      <c r="AX101" s="34">
        <v>10276</v>
      </c>
      <c r="AY101" s="34">
        <v>10303</v>
      </c>
      <c r="AZ101" s="34">
        <v>10330</v>
      </c>
      <c r="BA101" s="34">
        <v>10357</v>
      </c>
      <c r="BB101" s="34">
        <v>10384</v>
      </c>
      <c r="BC101" s="34">
        <v>10411</v>
      </c>
      <c r="BD101" s="34">
        <v>10438</v>
      </c>
      <c r="BE101" s="34">
        <v>10465</v>
      </c>
      <c r="BF101" s="34">
        <v>10492</v>
      </c>
      <c r="BG101" s="34">
        <v>10519</v>
      </c>
      <c r="BH101" s="34">
        <v>10546</v>
      </c>
      <c r="BI101" s="34">
        <v>10573</v>
      </c>
      <c r="BJ101" s="34">
        <v>10600</v>
      </c>
      <c r="BK101" s="34">
        <v>10627</v>
      </c>
      <c r="BL101" s="34">
        <v>10654</v>
      </c>
      <c r="BM101" s="34">
        <f t="shared" si="30"/>
        <v>126066</v>
      </c>
      <c r="BN101" s="34">
        <f t="shared" si="28"/>
        <v>10400</v>
      </c>
      <c r="BO101" s="34">
        <f t="shared" si="28"/>
        <v>10400</v>
      </c>
      <c r="BP101" s="34">
        <f t="shared" si="28"/>
        <v>10400</v>
      </c>
      <c r="BQ101" s="34">
        <f t="shared" si="28"/>
        <v>10400</v>
      </c>
      <c r="BR101" s="34">
        <f t="shared" si="28"/>
        <v>10500</v>
      </c>
      <c r="BS101" s="34">
        <f t="shared" si="28"/>
        <v>10500</v>
      </c>
      <c r="BT101" s="34">
        <f t="shared" si="34"/>
        <v>10500</v>
      </c>
      <c r="BU101" s="34">
        <f t="shared" si="34"/>
        <v>10500</v>
      </c>
      <c r="BV101" s="34">
        <f t="shared" si="34"/>
        <v>10600</v>
      </c>
      <c r="BW101" s="34">
        <f t="shared" si="34"/>
        <v>10600</v>
      </c>
      <c r="BX101" s="34">
        <f t="shared" si="34"/>
        <v>10600</v>
      </c>
      <c r="BY101" s="34">
        <f t="shared" si="34"/>
        <v>10700</v>
      </c>
      <c r="BZ101" s="64">
        <f t="shared" si="31"/>
        <v>0.41292511334362553</v>
      </c>
    </row>
    <row r="102" spans="1:255" x14ac:dyDescent="0.25">
      <c r="A102" s="32" t="s">
        <v>262</v>
      </c>
      <c r="B102" s="33">
        <v>9</v>
      </c>
      <c r="C102" s="32" t="s">
        <v>258</v>
      </c>
      <c r="D102" s="32" t="s">
        <v>263</v>
      </c>
      <c r="E102" s="34">
        <v>11021</v>
      </c>
      <c r="F102" s="34">
        <v>11849</v>
      </c>
      <c r="G102" s="34">
        <v>10439</v>
      </c>
      <c r="H102" s="34">
        <v>9304</v>
      </c>
      <c r="I102" s="34">
        <v>10108</v>
      </c>
      <c r="J102" s="34">
        <v>11428</v>
      </c>
      <c r="K102" s="34">
        <v>10254</v>
      </c>
      <c r="L102" s="34">
        <v>11566</v>
      </c>
      <c r="M102" s="34">
        <v>11923</v>
      </c>
      <c r="N102" s="34">
        <v>11231</v>
      </c>
      <c r="O102" s="34">
        <v>11778</v>
      </c>
      <c r="P102" s="34">
        <v>11443</v>
      </c>
      <c r="Q102" s="34">
        <v>12264</v>
      </c>
      <c r="R102" s="34">
        <v>11022</v>
      </c>
      <c r="S102" s="34">
        <v>12008</v>
      </c>
      <c r="T102" s="34">
        <v>13681</v>
      </c>
      <c r="U102" s="34">
        <v>12846</v>
      </c>
      <c r="V102" s="34">
        <v>14613</v>
      </c>
      <c r="W102" s="34">
        <v>15352</v>
      </c>
      <c r="X102" s="34">
        <v>15520</v>
      </c>
      <c r="Y102" s="34">
        <v>13572</v>
      </c>
      <c r="Z102" s="34">
        <v>14498</v>
      </c>
      <c r="AA102" s="34">
        <v>13487</v>
      </c>
      <c r="AB102" s="34">
        <v>12703</v>
      </c>
      <c r="AC102" s="34">
        <v>12219</v>
      </c>
      <c r="AD102" s="34">
        <v>12980</v>
      </c>
      <c r="AE102" s="34">
        <v>12354</v>
      </c>
      <c r="AF102" s="34">
        <v>14089</v>
      </c>
      <c r="AG102" s="34">
        <v>14340</v>
      </c>
      <c r="AH102" s="34">
        <v>14893</v>
      </c>
      <c r="AI102" s="34">
        <v>14737</v>
      </c>
      <c r="AJ102" s="34">
        <v>15441</v>
      </c>
      <c r="AK102" s="34">
        <v>14972</v>
      </c>
      <c r="AL102" s="34">
        <v>15752</v>
      </c>
      <c r="AM102" s="34">
        <v>15253</v>
      </c>
      <c r="AN102" s="34">
        <v>15504</v>
      </c>
      <c r="AO102" s="34">
        <v>15650</v>
      </c>
      <c r="AP102" s="34">
        <v>15795</v>
      </c>
      <c r="AQ102" s="34">
        <v>15941</v>
      </c>
      <c r="AR102" s="34">
        <v>16086</v>
      </c>
      <c r="AS102" s="34">
        <v>16232</v>
      </c>
      <c r="AT102" s="34">
        <v>16378</v>
      </c>
      <c r="AU102" s="34">
        <v>16523</v>
      </c>
      <c r="AV102" s="34">
        <v>16669</v>
      </c>
      <c r="AW102" s="34">
        <v>16814</v>
      </c>
      <c r="AX102" s="34">
        <v>16960</v>
      </c>
      <c r="AY102" s="34">
        <v>17105</v>
      </c>
      <c r="AZ102" s="34">
        <v>17251</v>
      </c>
      <c r="BA102" s="34">
        <v>17396.5</v>
      </c>
      <c r="BB102" s="34">
        <v>17542.099999999999</v>
      </c>
      <c r="BC102" s="34">
        <v>17687.7</v>
      </c>
      <c r="BD102" s="34">
        <v>17833.3</v>
      </c>
      <c r="BE102" s="34">
        <v>17978.900000000001</v>
      </c>
      <c r="BF102" s="34">
        <v>18124.5</v>
      </c>
      <c r="BG102" s="34">
        <v>18270.099999999999</v>
      </c>
      <c r="BH102" s="34">
        <v>18415.7</v>
      </c>
      <c r="BI102" s="34">
        <v>18561.3</v>
      </c>
      <c r="BJ102" s="34">
        <v>18706.900000000001</v>
      </c>
      <c r="BK102" s="34">
        <v>18852.5</v>
      </c>
      <c r="BL102" s="34">
        <v>18998.099999999999</v>
      </c>
      <c r="BM102" s="34">
        <f t="shared" si="30"/>
        <v>218367.6</v>
      </c>
      <c r="BN102" s="34">
        <f t="shared" si="28"/>
        <v>17300</v>
      </c>
      <c r="BO102" s="34">
        <f t="shared" si="28"/>
        <v>17500</v>
      </c>
      <c r="BP102" s="34">
        <f t="shared" si="28"/>
        <v>17600</v>
      </c>
      <c r="BQ102" s="34">
        <f t="shared" si="28"/>
        <v>17800</v>
      </c>
      <c r="BR102" s="34">
        <f t="shared" si="28"/>
        <v>18000</v>
      </c>
      <c r="BS102" s="34">
        <f t="shared" si="28"/>
        <v>18100</v>
      </c>
      <c r="BT102" s="34">
        <f t="shared" si="34"/>
        <v>18300</v>
      </c>
      <c r="BU102" s="34">
        <f t="shared" si="34"/>
        <v>18400</v>
      </c>
      <c r="BV102" s="34">
        <f t="shared" si="34"/>
        <v>18600</v>
      </c>
      <c r="BW102" s="34">
        <f t="shared" si="34"/>
        <v>18800</v>
      </c>
      <c r="BX102" s="34">
        <f t="shared" si="34"/>
        <v>18900</v>
      </c>
      <c r="BY102" s="34">
        <f t="shared" si="34"/>
        <v>19100</v>
      </c>
      <c r="BZ102" s="64">
        <f t="shared" si="31"/>
        <v>0.95771315234299759</v>
      </c>
    </row>
    <row r="103" spans="1:255" x14ac:dyDescent="0.25">
      <c r="A103" s="32" t="s">
        <v>264</v>
      </c>
      <c r="B103" s="33">
        <v>9</v>
      </c>
      <c r="C103" s="32" t="s">
        <v>258</v>
      </c>
      <c r="D103" s="32" t="s">
        <v>265</v>
      </c>
      <c r="E103" s="34">
        <v>4756</v>
      </c>
      <c r="F103" s="34">
        <v>4700</v>
      </c>
      <c r="G103" s="34">
        <v>4998</v>
      </c>
      <c r="H103" s="34">
        <v>5273</v>
      </c>
      <c r="I103" s="34">
        <v>5534</v>
      </c>
      <c r="J103" s="34">
        <v>6588</v>
      </c>
      <c r="K103" s="34">
        <v>5334</v>
      </c>
      <c r="L103" s="34">
        <v>4874</v>
      </c>
      <c r="M103" s="34">
        <v>4005</v>
      </c>
      <c r="N103" s="34">
        <v>3470</v>
      </c>
      <c r="O103" s="34">
        <v>3613</v>
      </c>
      <c r="P103" s="34">
        <v>3438</v>
      </c>
      <c r="Q103" s="34">
        <v>1733</v>
      </c>
      <c r="R103" s="34">
        <v>1330</v>
      </c>
      <c r="S103" s="34">
        <v>2421</v>
      </c>
      <c r="T103" s="34">
        <v>2621</v>
      </c>
      <c r="U103" s="34">
        <v>3372</v>
      </c>
      <c r="V103" s="34">
        <v>3380</v>
      </c>
      <c r="W103" s="34">
        <v>1788</v>
      </c>
      <c r="X103" s="34">
        <v>1941</v>
      </c>
      <c r="Y103" s="34">
        <v>1355</v>
      </c>
      <c r="Z103" s="34">
        <v>435</v>
      </c>
      <c r="AA103" s="34">
        <v>1755</v>
      </c>
      <c r="AB103" s="34">
        <v>2192</v>
      </c>
      <c r="AC103" s="34">
        <v>2032</v>
      </c>
      <c r="AD103" s="34">
        <v>2211</v>
      </c>
      <c r="AE103" s="34">
        <v>3671</v>
      </c>
      <c r="AF103" s="34">
        <v>2287</v>
      </c>
      <c r="AG103" s="34">
        <v>3013</v>
      </c>
      <c r="AH103" s="34">
        <v>2336</v>
      </c>
      <c r="AI103" s="34">
        <v>1805</v>
      </c>
      <c r="AJ103" s="34">
        <v>2951</v>
      </c>
      <c r="AK103" s="34">
        <v>2680</v>
      </c>
      <c r="AL103" s="34">
        <v>1749</v>
      </c>
      <c r="AM103" s="34">
        <v>1716</v>
      </c>
      <c r="AN103" s="34">
        <v>1261</v>
      </c>
      <c r="AO103" s="34">
        <v>1160</v>
      </c>
      <c r="AP103" s="34">
        <v>1060</v>
      </c>
      <c r="AQ103" s="34">
        <v>960</v>
      </c>
      <c r="AR103" s="34">
        <v>859</v>
      </c>
      <c r="AS103" s="34">
        <v>759</v>
      </c>
      <c r="AT103" s="34">
        <v>659</v>
      </c>
      <c r="AU103" s="34">
        <v>558</v>
      </c>
      <c r="AV103" s="34">
        <v>458</v>
      </c>
      <c r="AW103" s="34">
        <v>357</v>
      </c>
      <c r="AX103" s="34">
        <v>257</v>
      </c>
      <c r="AY103" s="34">
        <v>157</v>
      </c>
      <c r="AZ103" s="34">
        <v>56</v>
      </c>
      <c r="BA103" s="34">
        <v>-44</v>
      </c>
      <c r="BB103" s="34">
        <v>-144.30000000000001</v>
      </c>
      <c r="BC103" s="34">
        <v>-244.6</v>
      </c>
      <c r="BD103" s="34">
        <v>-344.9</v>
      </c>
      <c r="BE103" s="34">
        <v>-445.2</v>
      </c>
      <c r="BF103" s="34">
        <v>-545.5</v>
      </c>
      <c r="BG103" s="34">
        <v>-645.79999999999995</v>
      </c>
      <c r="BH103" s="34">
        <v>-746.1</v>
      </c>
      <c r="BI103" s="34">
        <v>-846.4</v>
      </c>
      <c r="BJ103" s="34">
        <v>-946.7</v>
      </c>
      <c r="BK103" s="34">
        <v>-1047</v>
      </c>
      <c r="BL103" s="34">
        <v>-1147.3</v>
      </c>
      <c r="BM103" s="34">
        <f t="shared" si="30"/>
        <v>-7147.8</v>
      </c>
      <c r="BN103" s="34">
        <f t="shared" si="28"/>
        <v>-1100</v>
      </c>
      <c r="BO103" s="34">
        <f t="shared" si="28"/>
        <v>-1000</v>
      </c>
      <c r="BP103" s="34">
        <f t="shared" si="28"/>
        <v>-900</v>
      </c>
      <c r="BQ103" s="34">
        <f t="shared" si="28"/>
        <v>-800</v>
      </c>
      <c r="BR103" s="34">
        <f t="shared" si="28"/>
        <v>-700</v>
      </c>
      <c r="BS103" s="34">
        <f t="shared" si="28"/>
        <v>-600</v>
      </c>
      <c r="BT103" s="34">
        <f t="shared" si="34"/>
        <v>-500</v>
      </c>
      <c r="BU103" s="34">
        <f t="shared" si="34"/>
        <v>-400</v>
      </c>
      <c r="BV103" s="34">
        <f t="shared" si="34"/>
        <v>-300</v>
      </c>
      <c r="BW103" s="34">
        <f t="shared" si="34"/>
        <v>-300</v>
      </c>
      <c r="BX103" s="34">
        <f t="shared" si="34"/>
        <v>-200</v>
      </c>
      <c r="BY103" s="34">
        <f t="shared" si="34"/>
        <v>-100</v>
      </c>
      <c r="BZ103" s="64">
        <f t="shared" si="31"/>
        <v>0.91337956699008438</v>
      </c>
    </row>
    <row r="104" spans="1:255" x14ac:dyDescent="0.25">
      <c r="A104" s="32" t="s">
        <v>266</v>
      </c>
      <c r="B104" s="33">
        <v>9</v>
      </c>
      <c r="C104" s="32" t="s">
        <v>258</v>
      </c>
      <c r="D104" s="32" t="s">
        <v>267</v>
      </c>
      <c r="E104" s="34">
        <v>5885</v>
      </c>
      <c r="F104" s="34">
        <v>6078</v>
      </c>
      <c r="G104" s="34">
        <v>6401</v>
      </c>
      <c r="H104" s="34">
        <v>7132</v>
      </c>
      <c r="I104" s="34">
        <v>6615</v>
      </c>
      <c r="J104" s="34">
        <v>6119</v>
      </c>
      <c r="K104" s="34">
        <v>5802</v>
      </c>
      <c r="L104" s="34">
        <v>4721</v>
      </c>
      <c r="M104" s="34">
        <v>3754</v>
      </c>
      <c r="N104" s="34">
        <v>2355</v>
      </c>
      <c r="O104" s="34">
        <v>2804</v>
      </c>
      <c r="P104" s="34">
        <v>1871</v>
      </c>
      <c r="Q104" s="34">
        <v>1751</v>
      </c>
      <c r="R104" s="34">
        <v>1069</v>
      </c>
      <c r="S104" s="34">
        <v>2271</v>
      </c>
      <c r="T104" s="34">
        <v>2220</v>
      </c>
      <c r="U104" s="34">
        <v>2224</v>
      </c>
      <c r="V104" s="34">
        <v>1737</v>
      </c>
      <c r="W104" s="34">
        <v>1239</v>
      </c>
      <c r="X104" s="34">
        <v>1186</v>
      </c>
      <c r="Y104" s="34">
        <v>1951</v>
      </c>
      <c r="Z104" s="34">
        <v>1488</v>
      </c>
      <c r="AA104" s="34">
        <v>2676</v>
      </c>
      <c r="AB104" s="34">
        <v>2639</v>
      </c>
      <c r="AC104" s="34">
        <v>2719</v>
      </c>
      <c r="AD104" s="34">
        <v>3598</v>
      </c>
      <c r="AE104" s="34">
        <v>2435</v>
      </c>
      <c r="AF104" s="34">
        <v>1501</v>
      </c>
      <c r="AG104" s="34">
        <v>1257</v>
      </c>
      <c r="AH104" s="34">
        <v>620</v>
      </c>
      <c r="AI104" s="34">
        <v>312</v>
      </c>
      <c r="AJ104" s="34">
        <v>1219</v>
      </c>
      <c r="AK104" s="34">
        <v>1296</v>
      </c>
      <c r="AL104" s="34">
        <v>659</v>
      </c>
      <c r="AM104" s="34">
        <v>-269</v>
      </c>
      <c r="AN104" s="34">
        <v>-125</v>
      </c>
      <c r="AO104" s="34">
        <v>-287</v>
      </c>
      <c r="AP104" s="34">
        <v>-448</v>
      </c>
      <c r="AQ104" s="34">
        <v>-610</v>
      </c>
      <c r="AR104" s="34">
        <v>-771</v>
      </c>
      <c r="AS104" s="34">
        <v>-933</v>
      </c>
      <c r="AT104" s="34">
        <v>-1094</v>
      </c>
      <c r="AU104" s="34">
        <v>-1256</v>
      </c>
      <c r="AV104" s="34">
        <v>-1417</v>
      </c>
      <c r="AW104" s="34">
        <v>-1579</v>
      </c>
      <c r="AX104" s="34">
        <v>-1740</v>
      </c>
      <c r="AY104" s="34">
        <v>-1901</v>
      </c>
      <c r="AZ104" s="34">
        <v>-2063</v>
      </c>
      <c r="BA104" s="34">
        <v>-2224</v>
      </c>
      <c r="BB104" s="34">
        <v>-2385.3000000000002</v>
      </c>
      <c r="BC104" s="34">
        <v>-2546.6</v>
      </c>
      <c r="BD104" s="34">
        <v>-2707.9</v>
      </c>
      <c r="BE104" s="34">
        <v>-2869.2</v>
      </c>
      <c r="BF104" s="34">
        <v>-3030.5</v>
      </c>
      <c r="BG104" s="34">
        <v>-3191.8</v>
      </c>
      <c r="BH104" s="34">
        <v>-3353.1</v>
      </c>
      <c r="BI104" s="34">
        <v>-3514.4</v>
      </c>
      <c r="BJ104" s="34">
        <v>-3675.7</v>
      </c>
      <c r="BK104" s="34">
        <v>-3837</v>
      </c>
      <c r="BL104" s="34">
        <v>-3998.3</v>
      </c>
      <c r="BM104" s="34">
        <f t="shared" si="30"/>
        <v>-37333.800000000003</v>
      </c>
      <c r="BN104" s="34">
        <f t="shared" si="28"/>
        <v>-800</v>
      </c>
      <c r="BO104" s="34">
        <f t="shared" si="28"/>
        <v>-1200</v>
      </c>
      <c r="BP104" s="34">
        <f t="shared" si="28"/>
        <v>-1600</v>
      </c>
      <c r="BQ104" s="34">
        <f t="shared" si="28"/>
        <v>-2000</v>
      </c>
      <c r="BR104" s="34">
        <f t="shared" si="28"/>
        <v>-2500</v>
      </c>
      <c r="BS104" s="34">
        <f t="shared" si="28"/>
        <v>-2900</v>
      </c>
      <c r="BT104" s="34">
        <f t="shared" si="34"/>
        <v>-3300</v>
      </c>
      <c r="BU104" s="34">
        <f t="shared" si="34"/>
        <v>-3800</v>
      </c>
      <c r="BV104" s="34">
        <f t="shared" si="34"/>
        <v>-4200</v>
      </c>
      <c r="BW104" s="34">
        <f t="shared" si="34"/>
        <v>-4600</v>
      </c>
      <c r="BX104" s="34">
        <f t="shared" si="34"/>
        <v>-5000</v>
      </c>
      <c r="BY104" s="34">
        <f t="shared" si="34"/>
        <v>-5500</v>
      </c>
      <c r="BZ104" s="64">
        <f t="shared" si="31"/>
        <v>0.95300333455378949</v>
      </c>
    </row>
    <row r="105" spans="1:255" x14ac:dyDescent="0.25">
      <c r="A105" s="32" t="s">
        <v>268</v>
      </c>
      <c r="B105" s="33">
        <v>9</v>
      </c>
      <c r="C105" s="32" t="s">
        <v>258</v>
      </c>
      <c r="D105" s="32" t="s">
        <v>269</v>
      </c>
      <c r="E105" s="34">
        <v>1504</v>
      </c>
      <c r="F105" s="34">
        <v>1163</v>
      </c>
      <c r="G105" s="34">
        <v>1158</v>
      </c>
      <c r="H105" s="34">
        <v>151</v>
      </c>
      <c r="I105" s="34">
        <v>52</v>
      </c>
      <c r="J105" s="34">
        <v>-390</v>
      </c>
      <c r="K105" s="34">
        <v>546</v>
      </c>
      <c r="L105" s="34">
        <v>168</v>
      </c>
      <c r="M105" s="34">
        <v>-735</v>
      </c>
      <c r="N105" s="34">
        <v>-516</v>
      </c>
      <c r="O105" s="34">
        <v>-652</v>
      </c>
      <c r="P105" s="34">
        <v>-285</v>
      </c>
      <c r="Q105" s="34">
        <v>-1501</v>
      </c>
      <c r="R105" s="34">
        <v>-1952</v>
      </c>
      <c r="S105" s="34">
        <v>-728</v>
      </c>
      <c r="T105" s="34">
        <v>-300</v>
      </c>
      <c r="U105" s="34">
        <v>-2083</v>
      </c>
      <c r="V105" s="34">
        <v>-3227</v>
      </c>
      <c r="W105" s="34">
        <v>-3557</v>
      </c>
      <c r="X105" s="34">
        <v>-3196</v>
      </c>
      <c r="Y105" s="34">
        <v>-3256</v>
      </c>
      <c r="Z105" s="34">
        <v>-3250</v>
      </c>
      <c r="AA105" s="34">
        <v>-1301</v>
      </c>
      <c r="AB105" s="34">
        <v>-1863</v>
      </c>
      <c r="AC105" s="34">
        <v>-2320</v>
      </c>
      <c r="AD105" s="34">
        <v>-3065</v>
      </c>
      <c r="AE105" s="34">
        <v>-3428</v>
      </c>
      <c r="AF105" s="34">
        <v>-2253</v>
      </c>
      <c r="AG105" s="34">
        <v>-931</v>
      </c>
      <c r="AH105" s="34">
        <v>35</v>
      </c>
      <c r="AI105" s="34">
        <v>735</v>
      </c>
      <c r="AJ105" s="34">
        <v>755</v>
      </c>
      <c r="AK105" s="34">
        <v>-549</v>
      </c>
      <c r="AL105" s="34">
        <v>-234</v>
      </c>
      <c r="AM105" s="34">
        <v>-227</v>
      </c>
      <c r="AN105" s="34">
        <v>-1924</v>
      </c>
      <c r="AO105" s="34">
        <v>-1974</v>
      </c>
      <c r="AP105" s="34">
        <v>-2025</v>
      </c>
      <c r="AQ105" s="34">
        <v>-2075</v>
      </c>
      <c r="AR105" s="34">
        <v>-2126</v>
      </c>
      <c r="AS105" s="34">
        <v>-2176</v>
      </c>
      <c r="AT105" s="34">
        <v>-2227</v>
      </c>
      <c r="AU105" s="34">
        <v>-2277</v>
      </c>
      <c r="AV105" s="34">
        <v>-2328</v>
      </c>
      <c r="AW105" s="34">
        <v>-2378</v>
      </c>
      <c r="AX105" s="34">
        <v>-2429</v>
      </c>
      <c r="AY105" s="34">
        <v>-2479</v>
      </c>
      <c r="AZ105" s="34">
        <v>-2530</v>
      </c>
      <c r="BA105" s="34">
        <v>-2580.5</v>
      </c>
      <c r="BB105" s="34">
        <v>-2631.1</v>
      </c>
      <c r="BC105" s="34">
        <v>-2681.7</v>
      </c>
      <c r="BD105" s="34">
        <v>-2732.3</v>
      </c>
      <c r="BE105" s="34">
        <v>-2782.9</v>
      </c>
      <c r="BF105" s="34">
        <v>-2833.5</v>
      </c>
      <c r="BG105" s="34">
        <v>-2884.1</v>
      </c>
      <c r="BH105" s="34">
        <v>-2934.7</v>
      </c>
      <c r="BI105" s="34">
        <v>-2985.3</v>
      </c>
      <c r="BJ105" s="34">
        <v>-3035.9</v>
      </c>
      <c r="BK105" s="34">
        <v>-3086.5</v>
      </c>
      <c r="BL105" s="34">
        <v>-3137.1</v>
      </c>
      <c r="BM105" s="34">
        <f t="shared" si="30"/>
        <v>-34305.599999999999</v>
      </c>
      <c r="BN105" s="34">
        <f t="shared" si="28"/>
        <v>-2500</v>
      </c>
      <c r="BO105" s="34">
        <f t="shared" si="28"/>
        <v>-2600</v>
      </c>
      <c r="BP105" s="34">
        <f t="shared" si="28"/>
        <v>-2600</v>
      </c>
      <c r="BQ105" s="34">
        <f t="shared" si="28"/>
        <v>-2700</v>
      </c>
      <c r="BR105" s="34">
        <f t="shared" si="28"/>
        <v>-2800</v>
      </c>
      <c r="BS105" s="34">
        <f t="shared" si="28"/>
        <v>-2800</v>
      </c>
      <c r="BT105" s="34">
        <f t="shared" si="34"/>
        <v>-2900</v>
      </c>
      <c r="BU105" s="34">
        <f t="shared" si="34"/>
        <v>-3000</v>
      </c>
      <c r="BV105" s="34">
        <f t="shared" si="34"/>
        <v>-3000</v>
      </c>
      <c r="BW105" s="34">
        <f t="shared" si="34"/>
        <v>-3100</v>
      </c>
      <c r="BX105" s="34">
        <f t="shared" si="34"/>
        <v>-3100</v>
      </c>
      <c r="BY105" s="34">
        <f t="shared" si="34"/>
        <v>-3200</v>
      </c>
      <c r="BZ105" s="64">
        <f t="shared" si="31"/>
        <v>0.6395680285182237</v>
      </c>
    </row>
    <row r="106" spans="1:255" x14ac:dyDescent="0.25">
      <c r="A106" s="32" t="s">
        <v>270</v>
      </c>
      <c r="B106" s="33">
        <v>9</v>
      </c>
      <c r="C106" s="32" t="s">
        <v>258</v>
      </c>
      <c r="D106" s="32" t="s">
        <v>271</v>
      </c>
      <c r="E106" s="34">
        <v>12079</v>
      </c>
      <c r="F106" s="34">
        <v>12574</v>
      </c>
      <c r="G106" s="34">
        <v>13924</v>
      </c>
      <c r="H106" s="34">
        <v>13960</v>
      </c>
      <c r="I106" s="34">
        <v>14050</v>
      </c>
      <c r="J106" s="34">
        <v>13079</v>
      </c>
      <c r="K106" s="34">
        <v>13729</v>
      </c>
      <c r="L106" s="34">
        <v>14772</v>
      </c>
      <c r="M106" s="34">
        <v>15740</v>
      </c>
      <c r="N106" s="34">
        <v>15118</v>
      </c>
      <c r="O106" s="34">
        <v>15042</v>
      </c>
      <c r="P106" s="34">
        <v>16213</v>
      </c>
      <c r="Q106" s="34">
        <v>17385</v>
      </c>
      <c r="R106" s="34">
        <v>17929</v>
      </c>
      <c r="S106" s="34">
        <v>16996</v>
      </c>
      <c r="T106" s="34">
        <v>17285</v>
      </c>
      <c r="U106" s="34">
        <v>17723</v>
      </c>
      <c r="V106" s="34">
        <v>19231</v>
      </c>
      <c r="W106" s="34">
        <v>18055</v>
      </c>
      <c r="X106" s="34">
        <v>17741</v>
      </c>
      <c r="Y106" s="34">
        <v>18179</v>
      </c>
      <c r="Z106" s="34">
        <v>18617</v>
      </c>
      <c r="AA106" s="34">
        <v>19052</v>
      </c>
      <c r="AB106" s="34">
        <v>18477</v>
      </c>
      <c r="AC106" s="34">
        <v>18401</v>
      </c>
      <c r="AD106" s="34">
        <v>18567</v>
      </c>
      <c r="AE106" s="34">
        <v>17342</v>
      </c>
      <c r="AF106" s="34">
        <v>17365</v>
      </c>
      <c r="AG106" s="34">
        <v>18584</v>
      </c>
      <c r="AH106" s="34">
        <v>18499</v>
      </c>
      <c r="AI106" s="34">
        <v>17742</v>
      </c>
      <c r="AJ106" s="34">
        <v>17430</v>
      </c>
      <c r="AK106" s="34">
        <v>16845</v>
      </c>
      <c r="AL106" s="34">
        <v>18071</v>
      </c>
      <c r="AM106" s="34">
        <v>18177</v>
      </c>
      <c r="AN106" s="34">
        <v>19566</v>
      </c>
      <c r="AO106" s="34">
        <v>19726</v>
      </c>
      <c r="AP106" s="34">
        <v>19886</v>
      </c>
      <c r="AQ106" s="34">
        <v>20046</v>
      </c>
      <c r="AR106" s="34">
        <v>20206</v>
      </c>
      <c r="AS106" s="34">
        <v>20366</v>
      </c>
      <c r="AT106" s="34">
        <v>20526</v>
      </c>
      <c r="AU106" s="34">
        <v>20686</v>
      </c>
      <c r="AV106" s="34">
        <v>20846</v>
      </c>
      <c r="AW106" s="34">
        <v>21006</v>
      </c>
      <c r="AX106" s="34">
        <v>21166</v>
      </c>
      <c r="AY106" s="34">
        <v>21326</v>
      </c>
      <c r="AZ106" s="34">
        <v>21486</v>
      </c>
      <c r="BA106" s="34">
        <v>21646</v>
      </c>
      <c r="BB106" s="34">
        <v>21806</v>
      </c>
      <c r="BC106" s="34">
        <v>21966</v>
      </c>
      <c r="BD106" s="34">
        <v>22126</v>
      </c>
      <c r="BE106" s="34">
        <v>22286</v>
      </c>
      <c r="BF106" s="34">
        <v>22446</v>
      </c>
      <c r="BG106" s="34">
        <v>22606</v>
      </c>
      <c r="BH106" s="34">
        <v>22766</v>
      </c>
      <c r="BI106" s="34">
        <v>22926</v>
      </c>
      <c r="BJ106" s="34">
        <v>23086</v>
      </c>
      <c r="BK106" s="34">
        <v>23246</v>
      </c>
      <c r="BL106" s="34">
        <v>23406</v>
      </c>
      <c r="BM106" s="34">
        <f t="shared" si="30"/>
        <v>270312</v>
      </c>
      <c r="BN106" s="34">
        <f t="shared" si="28"/>
        <v>21600</v>
      </c>
      <c r="BO106" s="34">
        <f t="shared" si="28"/>
        <v>21700</v>
      </c>
      <c r="BP106" s="34">
        <f t="shared" si="28"/>
        <v>21900</v>
      </c>
      <c r="BQ106" s="34">
        <f t="shared" si="28"/>
        <v>22100</v>
      </c>
      <c r="BR106" s="34">
        <f t="shared" si="28"/>
        <v>22300</v>
      </c>
      <c r="BS106" s="34">
        <f t="shared" si="28"/>
        <v>22400</v>
      </c>
      <c r="BT106" s="34">
        <f t="shared" si="34"/>
        <v>22600</v>
      </c>
      <c r="BU106" s="34">
        <f t="shared" si="34"/>
        <v>22800</v>
      </c>
      <c r="BV106" s="34">
        <f t="shared" si="34"/>
        <v>23000</v>
      </c>
      <c r="BW106" s="34">
        <f t="shared" si="34"/>
        <v>23100</v>
      </c>
      <c r="BX106" s="34">
        <f t="shared" si="34"/>
        <v>23300</v>
      </c>
      <c r="BY106" s="34">
        <f t="shared" si="34"/>
        <v>23500</v>
      </c>
      <c r="BZ106" s="64">
        <f t="shared" si="31"/>
        <v>0.9513143026531915</v>
      </c>
    </row>
    <row r="107" spans="1:255" x14ac:dyDescent="0.25">
      <c r="A107" s="32" t="s">
        <v>272</v>
      </c>
      <c r="B107" s="33">
        <v>9</v>
      </c>
      <c r="C107" s="32" t="s">
        <v>258</v>
      </c>
      <c r="D107" s="32" t="s">
        <v>273</v>
      </c>
      <c r="E107" s="34">
        <v>8613</v>
      </c>
      <c r="F107" s="34">
        <v>9268</v>
      </c>
      <c r="G107" s="34">
        <v>9901</v>
      </c>
      <c r="H107" s="34">
        <v>8662</v>
      </c>
      <c r="I107" s="34">
        <v>8579</v>
      </c>
      <c r="J107" s="34">
        <v>7588</v>
      </c>
      <c r="K107" s="34">
        <v>7784</v>
      </c>
      <c r="L107" s="34">
        <v>8446</v>
      </c>
      <c r="M107" s="34">
        <v>9209</v>
      </c>
      <c r="N107" s="34">
        <v>8600</v>
      </c>
      <c r="O107" s="34">
        <v>8065</v>
      </c>
      <c r="P107" s="34">
        <v>7270</v>
      </c>
      <c r="Q107" s="34">
        <v>8166</v>
      </c>
      <c r="R107" s="34">
        <v>9001</v>
      </c>
      <c r="S107" s="34">
        <v>8531</v>
      </c>
      <c r="T107" s="34">
        <v>8349</v>
      </c>
      <c r="U107" s="34">
        <v>8548</v>
      </c>
      <c r="V107" s="34">
        <v>7453</v>
      </c>
      <c r="W107" s="34">
        <v>8004</v>
      </c>
      <c r="X107" s="34">
        <v>9246</v>
      </c>
      <c r="Y107" s="34">
        <v>8961</v>
      </c>
      <c r="Z107" s="34">
        <v>9921</v>
      </c>
      <c r="AA107" s="34">
        <v>9401</v>
      </c>
      <c r="AB107" s="34">
        <v>9377</v>
      </c>
      <c r="AC107" s="34">
        <v>9183</v>
      </c>
      <c r="AD107" s="34">
        <v>9318</v>
      </c>
      <c r="AE107" s="34">
        <v>9139</v>
      </c>
      <c r="AF107" s="34">
        <v>8848</v>
      </c>
      <c r="AG107" s="34">
        <v>9447</v>
      </c>
      <c r="AH107" s="34">
        <v>10335</v>
      </c>
      <c r="AI107" s="34">
        <v>9682</v>
      </c>
      <c r="AJ107" s="34">
        <v>10377</v>
      </c>
      <c r="AK107" s="34">
        <v>9167</v>
      </c>
      <c r="AL107" s="34">
        <v>9568</v>
      </c>
      <c r="AM107" s="34">
        <v>9546</v>
      </c>
      <c r="AN107" s="34">
        <v>9614</v>
      </c>
      <c r="AO107" s="34">
        <v>9653</v>
      </c>
      <c r="AP107" s="34">
        <v>9693</v>
      </c>
      <c r="AQ107" s="34">
        <v>9733</v>
      </c>
      <c r="AR107" s="34">
        <v>9772</v>
      </c>
      <c r="AS107" s="34">
        <v>9812</v>
      </c>
      <c r="AT107" s="34">
        <v>9851</v>
      </c>
      <c r="AU107" s="34">
        <v>9891</v>
      </c>
      <c r="AV107" s="34">
        <v>9930</v>
      </c>
      <c r="AW107" s="34">
        <v>9970</v>
      </c>
      <c r="AX107" s="34">
        <v>10010</v>
      </c>
      <c r="AY107" s="34">
        <v>10049</v>
      </c>
      <c r="AZ107" s="34">
        <v>10089</v>
      </c>
      <c r="BA107" s="34">
        <v>10128.5</v>
      </c>
      <c r="BB107" s="34">
        <v>10168.1</v>
      </c>
      <c r="BC107" s="34">
        <v>10207.700000000001</v>
      </c>
      <c r="BD107" s="34">
        <v>10247.299999999999</v>
      </c>
      <c r="BE107" s="34">
        <v>10286.9</v>
      </c>
      <c r="BF107" s="34">
        <v>10326.5</v>
      </c>
      <c r="BG107" s="34">
        <v>10366.1</v>
      </c>
      <c r="BH107" s="34">
        <v>10405.700000000001</v>
      </c>
      <c r="BI107" s="34">
        <v>10445.299999999999</v>
      </c>
      <c r="BJ107" s="34">
        <v>10484.9</v>
      </c>
      <c r="BK107" s="34">
        <v>10524.5</v>
      </c>
      <c r="BL107" s="34">
        <v>10564.1</v>
      </c>
      <c r="BM107" s="34">
        <f t="shared" si="30"/>
        <v>124155.6</v>
      </c>
      <c r="BN107" s="34">
        <f t="shared" si="28"/>
        <v>10100</v>
      </c>
      <c r="BO107" s="34">
        <f t="shared" si="28"/>
        <v>10200</v>
      </c>
      <c r="BP107" s="34">
        <f t="shared" si="28"/>
        <v>10200</v>
      </c>
      <c r="BQ107" s="34">
        <f t="shared" si="28"/>
        <v>10200</v>
      </c>
      <c r="BR107" s="34">
        <f t="shared" si="28"/>
        <v>10300</v>
      </c>
      <c r="BS107" s="34">
        <f t="shared" si="28"/>
        <v>10300</v>
      </c>
      <c r="BT107" s="34">
        <f t="shared" si="34"/>
        <v>10400</v>
      </c>
      <c r="BU107" s="34">
        <f t="shared" si="34"/>
        <v>10400</v>
      </c>
      <c r="BV107" s="34">
        <f t="shared" si="34"/>
        <v>10400</v>
      </c>
      <c r="BW107" s="34">
        <f t="shared" si="34"/>
        <v>10500</v>
      </c>
      <c r="BX107" s="34">
        <f t="shared" si="34"/>
        <v>10500</v>
      </c>
      <c r="BY107" s="34">
        <f t="shared" si="34"/>
        <v>10600</v>
      </c>
      <c r="BZ107" s="64">
        <f t="shared" si="31"/>
        <v>0.812097386043937</v>
      </c>
    </row>
    <row r="108" spans="1:255" x14ac:dyDescent="0.25">
      <c r="A108" s="32" t="s">
        <v>274</v>
      </c>
      <c r="B108" s="33">
        <v>9</v>
      </c>
      <c r="C108" s="32" t="s">
        <v>258</v>
      </c>
      <c r="D108" s="32" t="s">
        <v>275</v>
      </c>
      <c r="E108" s="34">
        <v>3267</v>
      </c>
      <c r="F108" s="34">
        <v>3313</v>
      </c>
      <c r="G108" s="34">
        <v>1606</v>
      </c>
      <c r="H108" s="34">
        <v>472</v>
      </c>
      <c r="I108" s="34">
        <v>-791</v>
      </c>
      <c r="J108" s="34">
        <v>-1373</v>
      </c>
      <c r="K108" s="34">
        <v>-1402</v>
      </c>
      <c r="L108" s="34">
        <v>-1319</v>
      </c>
      <c r="M108" s="34">
        <v>-741</v>
      </c>
      <c r="N108" s="34">
        <v>-177</v>
      </c>
      <c r="O108" s="34">
        <v>-1839</v>
      </c>
      <c r="P108" s="34">
        <v>-596</v>
      </c>
      <c r="Q108" s="34">
        <v>-101</v>
      </c>
      <c r="R108" s="34">
        <v>1046</v>
      </c>
      <c r="S108" s="34">
        <v>2416</v>
      </c>
      <c r="T108" s="34">
        <v>4360</v>
      </c>
      <c r="U108" s="34">
        <v>4836</v>
      </c>
      <c r="V108" s="34">
        <v>5692</v>
      </c>
      <c r="W108" s="34">
        <v>7368</v>
      </c>
      <c r="X108" s="34">
        <v>7997</v>
      </c>
      <c r="Y108" s="34">
        <v>8987</v>
      </c>
      <c r="Z108" s="34">
        <v>9771</v>
      </c>
      <c r="AA108" s="34">
        <v>9255</v>
      </c>
      <c r="AB108" s="34">
        <v>9447</v>
      </c>
      <c r="AC108" s="34">
        <v>9246</v>
      </c>
      <c r="AD108" s="34">
        <v>10252</v>
      </c>
      <c r="AE108" s="34">
        <v>10317</v>
      </c>
      <c r="AF108" s="34">
        <v>9715</v>
      </c>
      <c r="AG108" s="34">
        <v>10795</v>
      </c>
      <c r="AH108" s="34">
        <v>9638</v>
      </c>
      <c r="AI108" s="34">
        <v>9416</v>
      </c>
      <c r="AJ108" s="34">
        <v>10704</v>
      </c>
      <c r="AK108" s="34">
        <v>10094</v>
      </c>
      <c r="AL108" s="34">
        <v>9972</v>
      </c>
      <c r="AM108" s="34">
        <v>10154</v>
      </c>
      <c r="AN108" s="34">
        <v>12432</v>
      </c>
      <c r="AO108" s="34">
        <v>12834</v>
      </c>
      <c r="AP108" s="34">
        <v>13236</v>
      </c>
      <c r="AQ108" s="34">
        <v>13638</v>
      </c>
      <c r="AR108" s="34">
        <v>14040</v>
      </c>
      <c r="AS108" s="34">
        <v>14442</v>
      </c>
      <c r="AT108" s="34">
        <v>14845</v>
      </c>
      <c r="AU108" s="34">
        <v>15247</v>
      </c>
      <c r="AV108" s="34">
        <v>15649</v>
      </c>
      <c r="AW108" s="34">
        <v>16051</v>
      </c>
      <c r="AX108" s="34">
        <v>16453</v>
      </c>
      <c r="AY108" s="34">
        <v>16855</v>
      </c>
      <c r="AZ108" s="34">
        <v>17257</v>
      </c>
      <c r="BA108" s="34">
        <v>17659</v>
      </c>
      <c r="BB108" s="34">
        <v>18061</v>
      </c>
      <c r="BC108" s="34">
        <v>18463</v>
      </c>
      <c r="BD108" s="34">
        <v>18865</v>
      </c>
      <c r="BE108" s="34">
        <v>19267</v>
      </c>
      <c r="BF108" s="34">
        <v>19669</v>
      </c>
      <c r="BG108" s="34">
        <v>20071</v>
      </c>
      <c r="BH108" s="34">
        <v>20473</v>
      </c>
      <c r="BI108" s="34">
        <v>20875</v>
      </c>
      <c r="BJ108" s="34">
        <v>21277</v>
      </c>
      <c r="BK108" s="34">
        <v>21679</v>
      </c>
      <c r="BL108" s="34">
        <v>22081</v>
      </c>
      <c r="BM108" s="34">
        <f t="shared" si="30"/>
        <v>238440</v>
      </c>
      <c r="BN108" s="34">
        <f t="shared" si="28"/>
        <v>16900</v>
      </c>
      <c r="BO108" s="34">
        <f t="shared" si="28"/>
        <v>17500</v>
      </c>
      <c r="BP108" s="34">
        <f t="shared" si="28"/>
        <v>18000</v>
      </c>
      <c r="BQ108" s="34">
        <f t="shared" si="28"/>
        <v>18500</v>
      </c>
      <c r="BR108" s="34">
        <f t="shared" si="28"/>
        <v>19100</v>
      </c>
      <c r="BS108" s="34">
        <f t="shared" si="28"/>
        <v>19600</v>
      </c>
      <c r="BT108" s="34">
        <f t="shared" si="34"/>
        <v>20100</v>
      </c>
      <c r="BU108" s="34">
        <f t="shared" si="34"/>
        <v>20700</v>
      </c>
      <c r="BV108" s="34">
        <f t="shared" si="34"/>
        <v>21200</v>
      </c>
      <c r="BW108" s="34">
        <f t="shared" si="34"/>
        <v>21700</v>
      </c>
      <c r="BX108" s="34">
        <f t="shared" si="34"/>
        <v>22300</v>
      </c>
      <c r="BY108" s="34">
        <f t="shared" si="34"/>
        <v>22800</v>
      </c>
      <c r="BZ108" s="64">
        <f t="shared" si="31"/>
        <v>0.97149502536167487</v>
      </c>
    </row>
    <row r="109" spans="1:255" x14ac:dyDescent="0.25">
      <c r="A109" s="32" t="s">
        <v>276</v>
      </c>
      <c r="B109" s="33">
        <v>9</v>
      </c>
      <c r="C109" s="32" t="s">
        <v>258</v>
      </c>
      <c r="D109" s="32" t="s">
        <v>277</v>
      </c>
      <c r="E109" s="34">
        <v>1025</v>
      </c>
      <c r="F109" s="34">
        <v>2029</v>
      </c>
      <c r="G109" s="34">
        <v>699</v>
      </c>
      <c r="H109" s="34">
        <v>224</v>
      </c>
      <c r="I109" s="34">
        <v>952</v>
      </c>
      <c r="J109" s="34">
        <v>1544</v>
      </c>
      <c r="K109" s="34">
        <v>1351</v>
      </c>
      <c r="L109" s="34">
        <v>1639</v>
      </c>
      <c r="M109" s="34">
        <v>1284</v>
      </c>
      <c r="N109" s="34">
        <v>2322</v>
      </c>
      <c r="O109" s="34">
        <v>1729</v>
      </c>
      <c r="P109" s="34">
        <v>2174</v>
      </c>
      <c r="Q109" s="34">
        <v>1641</v>
      </c>
      <c r="R109" s="34">
        <v>263</v>
      </c>
      <c r="S109" s="34">
        <v>544</v>
      </c>
      <c r="T109" s="34">
        <v>253</v>
      </c>
      <c r="U109" s="34">
        <v>752</v>
      </c>
      <c r="V109" s="34">
        <v>1665</v>
      </c>
      <c r="W109" s="34">
        <v>2039</v>
      </c>
      <c r="X109" s="34">
        <v>2299</v>
      </c>
      <c r="Y109" s="34">
        <v>1863</v>
      </c>
      <c r="Z109" s="34">
        <v>2418</v>
      </c>
      <c r="AA109" s="34">
        <v>2781</v>
      </c>
      <c r="AB109" s="34">
        <v>3200</v>
      </c>
      <c r="AC109" s="34">
        <v>3595</v>
      </c>
      <c r="AD109" s="34">
        <v>3548</v>
      </c>
      <c r="AE109" s="34">
        <v>3009</v>
      </c>
      <c r="AF109" s="34">
        <v>2125</v>
      </c>
      <c r="AG109" s="34">
        <v>1547</v>
      </c>
      <c r="AH109" s="34">
        <v>1636</v>
      </c>
      <c r="AI109" s="34">
        <v>2431</v>
      </c>
      <c r="AJ109" s="34">
        <v>3082</v>
      </c>
      <c r="AK109" s="34">
        <v>4452</v>
      </c>
      <c r="AL109" s="34">
        <v>4770</v>
      </c>
      <c r="AM109" s="34">
        <v>5101</v>
      </c>
      <c r="AN109" s="34">
        <v>3595</v>
      </c>
      <c r="AO109" s="34">
        <v>3680</v>
      </c>
      <c r="AP109" s="34">
        <v>3765</v>
      </c>
      <c r="AQ109" s="34">
        <v>3851</v>
      </c>
      <c r="AR109" s="34">
        <v>3936</v>
      </c>
      <c r="AS109" s="34">
        <v>4022</v>
      </c>
      <c r="AT109" s="34">
        <v>4107</v>
      </c>
      <c r="AU109" s="34">
        <v>4193</v>
      </c>
      <c r="AV109" s="34">
        <v>4278</v>
      </c>
      <c r="AW109" s="34">
        <v>4364</v>
      </c>
      <c r="AX109" s="34">
        <v>4449</v>
      </c>
      <c r="AY109" s="34">
        <v>4534</v>
      </c>
      <c r="AZ109" s="34">
        <v>4620</v>
      </c>
      <c r="BA109" s="34">
        <v>4705</v>
      </c>
      <c r="BB109" s="34">
        <v>4790.3</v>
      </c>
      <c r="BC109" s="34">
        <v>4875.6000000000004</v>
      </c>
      <c r="BD109" s="34">
        <v>4960.8999999999996</v>
      </c>
      <c r="BE109" s="34">
        <v>5046.2</v>
      </c>
      <c r="BF109" s="34">
        <v>5131.5</v>
      </c>
      <c r="BG109" s="34">
        <v>5216.8</v>
      </c>
      <c r="BH109" s="34">
        <v>5302.1</v>
      </c>
      <c r="BI109" s="34">
        <v>5387.4</v>
      </c>
      <c r="BJ109" s="34">
        <v>5472.7</v>
      </c>
      <c r="BK109" s="34">
        <v>5558</v>
      </c>
      <c r="BL109" s="34">
        <v>5643.3</v>
      </c>
      <c r="BM109" s="34">
        <f t="shared" si="30"/>
        <v>62089.8</v>
      </c>
      <c r="BN109" s="34">
        <f t="shared" si="28"/>
        <v>4600</v>
      </c>
      <c r="BO109" s="34">
        <f t="shared" si="28"/>
        <v>4700</v>
      </c>
      <c r="BP109" s="34">
        <f t="shared" si="28"/>
        <v>4800</v>
      </c>
      <c r="BQ109" s="34">
        <f t="shared" si="28"/>
        <v>4900</v>
      </c>
      <c r="BR109" s="34">
        <f t="shared" si="28"/>
        <v>5000</v>
      </c>
      <c r="BS109" s="34">
        <f t="shared" si="28"/>
        <v>5100</v>
      </c>
      <c r="BT109" s="34">
        <f t="shared" si="34"/>
        <v>5200</v>
      </c>
      <c r="BU109" s="34">
        <f t="shared" si="34"/>
        <v>5300</v>
      </c>
      <c r="BV109" s="34">
        <f t="shared" si="34"/>
        <v>5400</v>
      </c>
      <c r="BW109" s="34">
        <f t="shared" si="34"/>
        <v>5500</v>
      </c>
      <c r="BX109" s="34">
        <f t="shared" si="34"/>
        <v>5700</v>
      </c>
      <c r="BY109" s="34">
        <f t="shared" si="34"/>
        <v>5800</v>
      </c>
      <c r="BZ109" s="64">
        <f t="shared" si="31"/>
        <v>0.91528013478874826</v>
      </c>
    </row>
    <row r="110" spans="1:255" x14ac:dyDescent="0.25">
      <c r="A110" s="32" t="s">
        <v>278</v>
      </c>
      <c r="B110" s="33">
        <v>9</v>
      </c>
      <c r="C110" s="32" t="s">
        <v>258</v>
      </c>
      <c r="D110" s="32" t="s">
        <v>279</v>
      </c>
      <c r="E110" s="34">
        <v>2685</v>
      </c>
      <c r="F110" s="34">
        <v>2715</v>
      </c>
      <c r="G110" s="34">
        <v>3398</v>
      </c>
      <c r="H110" s="34">
        <v>3610</v>
      </c>
      <c r="I110" s="34">
        <v>4063</v>
      </c>
      <c r="J110" s="34">
        <v>3609</v>
      </c>
      <c r="K110" s="34">
        <v>3533</v>
      </c>
      <c r="L110" s="34">
        <v>3987</v>
      </c>
      <c r="M110" s="34">
        <v>4448</v>
      </c>
      <c r="N110" s="34">
        <v>5863</v>
      </c>
      <c r="O110" s="34">
        <v>5414</v>
      </c>
      <c r="P110" s="34">
        <v>5919</v>
      </c>
      <c r="Q110" s="34">
        <v>5112</v>
      </c>
      <c r="R110" s="34">
        <v>4850</v>
      </c>
      <c r="S110" s="34">
        <v>3838</v>
      </c>
      <c r="T110" s="34">
        <v>2679</v>
      </c>
      <c r="U110" s="34">
        <v>1421</v>
      </c>
      <c r="V110" s="34">
        <v>892</v>
      </c>
      <c r="W110" s="34">
        <v>952</v>
      </c>
      <c r="X110" s="34">
        <v>2049</v>
      </c>
      <c r="Y110" s="34">
        <v>1227</v>
      </c>
      <c r="Z110" s="34">
        <v>1581</v>
      </c>
      <c r="AA110" s="34">
        <v>1708</v>
      </c>
      <c r="AB110" s="34">
        <v>1556</v>
      </c>
      <c r="AC110" s="34">
        <v>1299</v>
      </c>
      <c r="AD110" s="34">
        <v>2320</v>
      </c>
      <c r="AE110" s="34">
        <v>1844</v>
      </c>
      <c r="AF110" s="34">
        <v>2507</v>
      </c>
      <c r="AG110" s="34">
        <v>3967</v>
      </c>
      <c r="AH110" s="34">
        <v>2797</v>
      </c>
      <c r="AI110" s="34">
        <v>3006</v>
      </c>
      <c r="AJ110" s="34">
        <v>2208</v>
      </c>
      <c r="AK110" s="34">
        <v>2006</v>
      </c>
      <c r="AL110" s="34">
        <v>3099</v>
      </c>
      <c r="AM110" s="34">
        <v>4471</v>
      </c>
      <c r="AN110" s="34">
        <v>2119</v>
      </c>
      <c r="AO110" s="34">
        <v>2068</v>
      </c>
      <c r="AP110" s="34">
        <v>2016</v>
      </c>
      <c r="AQ110" s="34">
        <v>1965</v>
      </c>
      <c r="AR110" s="34">
        <v>1913</v>
      </c>
      <c r="AS110" s="34">
        <v>1862</v>
      </c>
      <c r="AT110" s="34">
        <v>1810</v>
      </c>
      <c r="AU110" s="34">
        <v>1759</v>
      </c>
      <c r="AV110" s="34">
        <v>1707</v>
      </c>
      <c r="AW110" s="34">
        <v>1656</v>
      </c>
      <c r="AX110" s="34">
        <v>1604</v>
      </c>
      <c r="AY110" s="34">
        <v>1553</v>
      </c>
      <c r="AZ110" s="34">
        <v>1501</v>
      </c>
      <c r="BA110" s="34">
        <v>1449.5</v>
      </c>
      <c r="BB110" s="34">
        <v>1397.9</v>
      </c>
      <c r="BC110" s="34">
        <v>1346.3</v>
      </c>
      <c r="BD110" s="34">
        <v>1294.7</v>
      </c>
      <c r="BE110" s="34">
        <v>1243.0999999999999</v>
      </c>
      <c r="BF110" s="34">
        <v>1191.5</v>
      </c>
      <c r="BG110" s="34">
        <v>1139.9000000000001</v>
      </c>
      <c r="BH110" s="34">
        <v>1088.3</v>
      </c>
      <c r="BI110" s="34">
        <v>1036.7</v>
      </c>
      <c r="BJ110" s="34">
        <v>985.1</v>
      </c>
      <c r="BK110" s="34">
        <v>933.5</v>
      </c>
      <c r="BL110" s="34">
        <v>881.9</v>
      </c>
      <c r="BM110" s="34">
        <f t="shared" si="30"/>
        <v>13988.4</v>
      </c>
      <c r="BN110" s="34">
        <f t="shared" si="28"/>
        <v>1400</v>
      </c>
      <c r="BO110" s="34">
        <f t="shared" si="28"/>
        <v>1300</v>
      </c>
      <c r="BP110" s="34">
        <f t="shared" si="28"/>
        <v>1300</v>
      </c>
      <c r="BQ110" s="34">
        <f t="shared" si="28"/>
        <v>1200</v>
      </c>
      <c r="BR110" s="34">
        <f t="shared" si="28"/>
        <v>1200</v>
      </c>
      <c r="BS110" s="34">
        <f t="shared" si="28"/>
        <v>1200</v>
      </c>
      <c r="BT110" s="34">
        <f t="shared" si="34"/>
        <v>1100</v>
      </c>
      <c r="BU110" s="34">
        <f t="shared" si="34"/>
        <v>1100</v>
      </c>
      <c r="BV110" s="34">
        <f t="shared" si="34"/>
        <v>1100</v>
      </c>
      <c r="BW110" s="34">
        <f t="shared" si="34"/>
        <v>1000</v>
      </c>
      <c r="BX110" s="34">
        <f t="shared" si="34"/>
        <v>1000</v>
      </c>
      <c r="BY110" s="34">
        <f t="shared" si="34"/>
        <v>1000</v>
      </c>
      <c r="BZ110" s="64">
        <f t="shared" si="31"/>
        <v>0.67222364720219052</v>
      </c>
    </row>
    <row r="111" spans="1:255" x14ac:dyDescent="0.25">
      <c r="A111" s="32" t="s">
        <v>280</v>
      </c>
      <c r="B111" s="33">
        <v>9</v>
      </c>
      <c r="C111" s="32" t="s">
        <v>258</v>
      </c>
      <c r="D111" s="32" t="s">
        <v>281</v>
      </c>
      <c r="E111" s="34">
        <v>8620</v>
      </c>
      <c r="F111" s="34">
        <v>9418</v>
      </c>
      <c r="G111" s="34">
        <v>9656</v>
      </c>
      <c r="H111" s="34">
        <v>8434</v>
      </c>
      <c r="I111" s="34">
        <v>8595</v>
      </c>
      <c r="J111" s="34">
        <v>8903</v>
      </c>
      <c r="K111" s="34">
        <v>8510</v>
      </c>
      <c r="L111" s="34">
        <v>8369</v>
      </c>
      <c r="M111" s="34">
        <v>8154</v>
      </c>
      <c r="N111" s="34">
        <v>8602</v>
      </c>
      <c r="O111" s="34">
        <v>9656</v>
      </c>
      <c r="P111" s="34">
        <v>9830</v>
      </c>
      <c r="Q111" s="34">
        <v>10402</v>
      </c>
      <c r="R111" s="34">
        <v>10266</v>
      </c>
      <c r="S111" s="34">
        <v>10750</v>
      </c>
      <c r="T111" s="34">
        <v>11615</v>
      </c>
      <c r="U111" s="34">
        <v>9923</v>
      </c>
      <c r="V111" s="34">
        <v>9339</v>
      </c>
      <c r="W111" s="34">
        <v>9500</v>
      </c>
      <c r="X111" s="34">
        <v>11025</v>
      </c>
      <c r="Y111" s="34">
        <v>11861</v>
      </c>
      <c r="Z111" s="34">
        <v>12148</v>
      </c>
      <c r="AA111" s="34">
        <v>12981</v>
      </c>
      <c r="AB111" s="34">
        <v>13083</v>
      </c>
      <c r="AC111" s="34">
        <v>13128</v>
      </c>
      <c r="AD111" s="34">
        <v>14014</v>
      </c>
      <c r="AE111" s="34">
        <v>12820</v>
      </c>
      <c r="AF111" s="34">
        <v>12691</v>
      </c>
      <c r="AG111" s="34">
        <v>11600</v>
      </c>
      <c r="AH111" s="34">
        <v>11530</v>
      </c>
      <c r="AI111" s="34">
        <v>10299</v>
      </c>
      <c r="AJ111" s="34">
        <v>10038</v>
      </c>
      <c r="AK111" s="34">
        <v>8243</v>
      </c>
      <c r="AL111" s="34">
        <v>8051</v>
      </c>
      <c r="AM111" s="34">
        <v>9231</v>
      </c>
      <c r="AN111" s="34">
        <v>11693</v>
      </c>
      <c r="AO111" s="34">
        <v>11770</v>
      </c>
      <c r="AP111" s="34">
        <v>11846</v>
      </c>
      <c r="AQ111" s="34">
        <v>11922</v>
      </c>
      <c r="AR111" s="34">
        <v>11998</v>
      </c>
      <c r="AS111" s="34">
        <v>12074</v>
      </c>
      <c r="AT111" s="34">
        <v>12150</v>
      </c>
      <c r="AU111" s="34">
        <v>12227</v>
      </c>
      <c r="AV111" s="34">
        <v>12303</v>
      </c>
      <c r="AW111" s="34">
        <v>12379</v>
      </c>
      <c r="AX111" s="34">
        <v>12455</v>
      </c>
      <c r="AY111" s="34">
        <v>12531</v>
      </c>
      <c r="AZ111" s="34">
        <v>12607</v>
      </c>
      <c r="BA111" s="34">
        <v>12683</v>
      </c>
      <c r="BB111" s="34">
        <v>12759</v>
      </c>
      <c r="BC111" s="34">
        <v>12835</v>
      </c>
      <c r="BD111" s="34">
        <v>12911</v>
      </c>
      <c r="BE111" s="34">
        <v>12987</v>
      </c>
      <c r="BF111" s="34">
        <v>13063</v>
      </c>
      <c r="BG111" s="34">
        <v>13139</v>
      </c>
      <c r="BH111" s="34">
        <v>13215</v>
      </c>
      <c r="BI111" s="34">
        <v>13291</v>
      </c>
      <c r="BJ111" s="34">
        <v>13367</v>
      </c>
      <c r="BK111" s="34">
        <v>13443</v>
      </c>
      <c r="BL111" s="34">
        <v>13519</v>
      </c>
      <c r="BM111" s="34">
        <f t="shared" si="30"/>
        <v>157212</v>
      </c>
      <c r="BN111" s="34">
        <f t="shared" si="28"/>
        <v>12700</v>
      </c>
      <c r="BO111" s="34">
        <f t="shared" si="28"/>
        <v>12700</v>
      </c>
      <c r="BP111" s="34">
        <f t="shared" si="28"/>
        <v>12800</v>
      </c>
      <c r="BQ111" s="34">
        <f t="shared" si="28"/>
        <v>12900</v>
      </c>
      <c r="BR111" s="34">
        <f t="shared" si="28"/>
        <v>13000</v>
      </c>
      <c r="BS111" s="34">
        <f t="shared" si="28"/>
        <v>13100</v>
      </c>
      <c r="BT111" s="34">
        <f t="shared" si="34"/>
        <v>13100</v>
      </c>
      <c r="BU111" s="34">
        <f t="shared" si="34"/>
        <v>13200</v>
      </c>
      <c r="BV111" s="34">
        <f t="shared" si="34"/>
        <v>13300</v>
      </c>
      <c r="BW111" s="34">
        <f t="shared" si="34"/>
        <v>13400</v>
      </c>
      <c r="BX111" s="34">
        <f t="shared" si="34"/>
        <v>13500</v>
      </c>
      <c r="BY111" s="34">
        <f t="shared" si="34"/>
        <v>13600</v>
      </c>
      <c r="BZ111" s="64">
        <f t="shared" si="31"/>
        <v>0.75380576040667313</v>
      </c>
    </row>
    <row r="112" spans="1:255" x14ac:dyDescent="0.25">
      <c r="A112" s="32" t="s">
        <v>282</v>
      </c>
      <c r="B112" s="33">
        <v>9</v>
      </c>
      <c r="C112" s="32" t="s">
        <v>258</v>
      </c>
      <c r="D112" s="32" t="s">
        <v>283</v>
      </c>
      <c r="E112" s="34">
        <v>10682</v>
      </c>
      <c r="F112" s="34">
        <v>11569</v>
      </c>
      <c r="G112" s="34">
        <v>11673</v>
      </c>
      <c r="H112" s="34">
        <v>10929</v>
      </c>
      <c r="I112" s="34">
        <v>10385</v>
      </c>
      <c r="J112" s="34">
        <v>9607</v>
      </c>
      <c r="K112" s="34">
        <v>10603</v>
      </c>
      <c r="L112" s="34">
        <v>11333</v>
      </c>
      <c r="M112" s="34">
        <v>11680</v>
      </c>
      <c r="N112" s="34">
        <v>11308</v>
      </c>
      <c r="O112" s="34">
        <v>12958</v>
      </c>
      <c r="P112" s="34">
        <v>12840</v>
      </c>
      <c r="Q112" s="34">
        <v>12667</v>
      </c>
      <c r="R112" s="34">
        <v>13179</v>
      </c>
      <c r="S112" s="34">
        <v>12147</v>
      </c>
      <c r="T112" s="34">
        <v>12027</v>
      </c>
      <c r="U112" s="34">
        <v>11563</v>
      </c>
      <c r="V112" s="34">
        <v>10684</v>
      </c>
      <c r="W112" s="34">
        <v>11070</v>
      </c>
      <c r="X112" s="34">
        <v>11451</v>
      </c>
      <c r="Y112" s="34">
        <v>11382</v>
      </c>
      <c r="Z112" s="34">
        <v>11250</v>
      </c>
      <c r="AA112" s="34">
        <v>11260</v>
      </c>
      <c r="AB112" s="34">
        <v>11917</v>
      </c>
      <c r="AC112" s="34">
        <v>11989</v>
      </c>
      <c r="AD112" s="34">
        <v>12546</v>
      </c>
      <c r="AE112" s="34">
        <v>12510</v>
      </c>
      <c r="AF112" s="34">
        <v>11573</v>
      </c>
      <c r="AG112" s="34">
        <v>13099</v>
      </c>
      <c r="AH112" s="34">
        <v>13759</v>
      </c>
      <c r="AI112" s="34">
        <v>13088</v>
      </c>
      <c r="AJ112" s="34">
        <v>11680</v>
      </c>
      <c r="AK112" s="34">
        <v>11064</v>
      </c>
      <c r="AL112" s="34">
        <v>9815</v>
      </c>
      <c r="AM112" s="34">
        <v>9254</v>
      </c>
      <c r="AN112" s="34">
        <v>11868</v>
      </c>
      <c r="AO112" s="34">
        <v>11883</v>
      </c>
      <c r="AP112" s="34">
        <v>11897</v>
      </c>
      <c r="AQ112" s="34">
        <v>11911</v>
      </c>
      <c r="AR112" s="34">
        <v>11925</v>
      </c>
      <c r="AS112" s="34">
        <v>11939</v>
      </c>
      <c r="AT112" s="34">
        <v>11953</v>
      </c>
      <c r="AU112" s="34">
        <v>11967</v>
      </c>
      <c r="AV112" s="34">
        <v>11981</v>
      </c>
      <c r="AW112" s="34">
        <v>11995</v>
      </c>
      <c r="AX112" s="34">
        <v>12009</v>
      </c>
      <c r="AY112" s="34">
        <v>12023</v>
      </c>
      <c r="AZ112" s="34">
        <v>12037</v>
      </c>
      <c r="BA112" s="34">
        <v>12051</v>
      </c>
      <c r="BB112" s="34">
        <v>12065</v>
      </c>
      <c r="BC112" s="34">
        <v>12079</v>
      </c>
      <c r="BD112" s="34">
        <v>12093</v>
      </c>
      <c r="BE112" s="34">
        <v>12107</v>
      </c>
      <c r="BF112" s="34">
        <v>12121</v>
      </c>
      <c r="BG112" s="34">
        <v>12135</v>
      </c>
      <c r="BH112" s="34">
        <v>12149</v>
      </c>
      <c r="BI112" s="34">
        <v>12163</v>
      </c>
      <c r="BJ112" s="34">
        <v>12177</v>
      </c>
      <c r="BK112" s="34">
        <v>12191</v>
      </c>
      <c r="BL112" s="34">
        <v>12205</v>
      </c>
      <c r="BM112" s="34">
        <f t="shared" si="30"/>
        <v>145536</v>
      </c>
      <c r="BN112" s="34">
        <f t="shared" si="28"/>
        <v>12000</v>
      </c>
      <c r="BO112" s="34">
        <f t="shared" si="28"/>
        <v>12100</v>
      </c>
      <c r="BP112" s="34">
        <f t="shared" si="28"/>
        <v>12100</v>
      </c>
      <c r="BQ112" s="34">
        <f t="shared" si="28"/>
        <v>12100</v>
      </c>
      <c r="BR112" s="34">
        <f t="shared" si="28"/>
        <v>12100</v>
      </c>
      <c r="BS112" s="34">
        <f t="shared" si="28"/>
        <v>12100</v>
      </c>
      <c r="BT112" s="34">
        <f t="shared" si="34"/>
        <v>12100</v>
      </c>
      <c r="BU112" s="34">
        <f t="shared" si="34"/>
        <v>12100</v>
      </c>
      <c r="BV112" s="34">
        <f t="shared" si="34"/>
        <v>12200</v>
      </c>
      <c r="BW112" s="34">
        <f t="shared" si="34"/>
        <v>12200</v>
      </c>
      <c r="BX112" s="34">
        <f t="shared" si="34"/>
        <v>12200</v>
      </c>
      <c r="BY112" s="34">
        <f t="shared" si="34"/>
        <v>12200</v>
      </c>
      <c r="BZ112" s="64">
        <f t="shared" si="31"/>
        <v>0.29886799246117302</v>
      </c>
    </row>
    <row r="113" spans="1:78" x14ac:dyDescent="0.25">
      <c r="A113" s="32" t="s">
        <v>284</v>
      </c>
      <c r="B113" s="33">
        <v>9</v>
      </c>
      <c r="C113" s="32" t="s">
        <v>258</v>
      </c>
      <c r="D113" s="32" t="s">
        <v>285</v>
      </c>
      <c r="E113" s="34">
        <v>8952</v>
      </c>
      <c r="F113" s="34">
        <v>10745</v>
      </c>
      <c r="G113" s="34">
        <v>11091</v>
      </c>
      <c r="H113" s="34">
        <v>11854</v>
      </c>
      <c r="I113" s="34">
        <v>13229</v>
      </c>
      <c r="J113" s="34">
        <v>12150</v>
      </c>
      <c r="K113" s="34">
        <v>10812</v>
      </c>
      <c r="L113" s="34">
        <v>10587</v>
      </c>
      <c r="M113" s="34">
        <v>11658</v>
      </c>
      <c r="N113" s="34">
        <v>10446</v>
      </c>
      <c r="O113" s="34">
        <v>10774</v>
      </c>
      <c r="P113" s="34">
        <v>10646</v>
      </c>
      <c r="Q113" s="34">
        <v>10474</v>
      </c>
      <c r="R113" s="34">
        <v>10915</v>
      </c>
      <c r="S113" s="34">
        <v>9475</v>
      </c>
      <c r="T113" s="34">
        <v>9229</v>
      </c>
      <c r="U113" s="34">
        <v>8088</v>
      </c>
      <c r="V113" s="34">
        <v>8541</v>
      </c>
      <c r="W113" s="34">
        <v>7867</v>
      </c>
      <c r="X113" s="34">
        <v>7441</v>
      </c>
      <c r="Y113" s="34">
        <v>8053</v>
      </c>
      <c r="Z113" s="34">
        <v>6827</v>
      </c>
      <c r="AA113" s="34">
        <v>7825</v>
      </c>
      <c r="AB113" s="34">
        <v>9246</v>
      </c>
      <c r="AC113" s="34">
        <v>9390</v>
      </c>
      <c r="AD113" s="34">
        <v>9335</v>
      </c>
      <c r="AE113" s="34">
        <v>8932</v>
      </c>
      <c r="AF113" s="34">
        <v>9747</v>
      </c>
      <c r="AG113" s="34">
        <v>9194</v>
      </c>
      <c r="AH113" s="34">
        <v>9695</v>
      </c>
      <c r="AI113" s="34">
        <v>8143</v>
      </c>
      <c r="AJ113" s="34">
        <v>9017</v>
      </c>
      <c r="AK113" s="34">
        <v>8513</v>
      </c>
      <c r="AL113" s="34">
        <v>8987</v>
      </c>
      <c r="AM113" s="34">
        <v>10419</v>
      </c>
      <c r="AN113" s="34">
        <v>8191</v>
      </c>
      <c r="AO113" s="34">
        <v>8109</v>
      </c>
      <c r="AP113" s="34">
        <v>8027</v>
      </c>
      <c r="AQ113" s="34">
        <v>7945</v>
      </c>
      <c r="AR113" s="34">
        <v>7863</v>
      </c>
      <c r="AS113" s="34">
        <v>7781</v>
      </c>
      <c r="AT113" s="34">
        <v>7699</v>
      </c>
      <c r="AU113" s="34">
        <v>7617</v>
      </c>
      <c r="AV113" s="34">
        <v>7535</v>
      </c>
      <c r="AW113" s="34">
        <v>7453</v>
      </c>
      <c r="AX113" s="34">
        <v>7371</v>
      </c>
      <c r="AY113" s="34">
        <v>7289</v>
      </c>
      <c r="AZ113" s="34">
        <v>7207</v>
      </c>
      <c r="BA113" s="34">
        <v>7125</v>
      </c>
      <c r="BB113" s="34">
        <v>7043</v>
      </c>
      <c r="BC113" s="34">
        <v>6961</v>
      </c>
      <c r="BD113" s="34">
        <v>6879</v>
      </c>
      <c r="BE113" s="34">
        <v>6797</v>
      </c>
      <c r="BF113" s="34">
        <v>6715</v>
      </c>
      <c r="BG113" s="34">
        <v>6633</v>
      </c>
      <c r="BH113" s="34">
        <v>6551</v>
      </c>
      <c r="BI113" s="34">
        <v>6469</v>
      </c>
      <c r="BJ113" s="34">
        <v>6387</v>
      </c>
      <c r="BK113" s="34">
        <v>6305</v>
      </c>
      <c r="BL113" s="34">
        <v>6223</v>
      </c>
      <c r="BM113" s="34">
        <f t="shared" si="30"/>
        <v>80088</v>
      </c>
      <c r="BN113" s="34">
        <f t="shared" si="28"/>
        <v>7100</v>
      </c>
      <c r="BO113" s="34">
        <f t="shared" si="28"/>
        <v>7000</v>
      </c>
      <c r="BP113" s="34">
        <f t="shared" si="28"/>
        <v>6900</v>
      </c>
      <c r="BQ113" s="34">
        <f t="shared" si="28"/>
        <v>6900</v>
      </c>
      <c r="BR113" s="34">
        <f t="shared" si="28"/>
        <v>6800</v>
      </c>
      <c r="BS113" s="34">
        <f t="shared" si="28"/>
        <v>6700</v>
      </c>
      <c r="BT113" s="34">
        <f t="shared" si="34"/>
        <v>6600</v>
      </c>
      <c r="BU113" s="34">
        <f t="shared" si="34"/>
        <v>6600</v>
      </c>
      <c r="BV113" s="34">
        <f t="shared" si="34"/>
        <v>6500</v>
      </c>
      <c r="BW113" s="34">
        <f t="shared" si="34"/>
        <v>6400</v>
      </c>
      <c r="BX113" s="34">
        <f t="shared" si="34"/>
        <v>6400</v>
      </c>
      <c r="BY113" s="34">
        <f t="shared" si="34"/>
        <v>6300</v>
      </c>
      <c r="BZ113" s="64">
        <f t="shared" si="31"/>
        <v>0.84860406695304724</v>
      </c>
    </row>
    <row r="114" spans="1:78" x14ac:dyDescent="0.25">
      <c r="A114" s="32" t="s">
        <v>286</v>
      </c>
      <c r="B114" s="33">
        <v>9</v>
      </c>
      <c r="C114" s="32" t="s">
        <v>258</v>
      </c>
      <c r="D114" s="32" t="s">
        <v>287</v>
      </c>
      <c r="E114" s="34">
        <v>2925</v>
      </c>
      <c r="F114" s="34">
        <v>4195</v>
      </c>
      <c r="G114" s="34">
        <v>5068</v>
      </c>
      <c r="H114" s="34">
        <v>5594</v>
      </c>
      <c r="I114" s="34">
        <v>5723</v>
      </c>
      <c r="J114" s="34">
        <v>5890</v>
      </c>
      <c r="K114" s="34">
        <v>5637</v>
      </c>
      <c r="L114" s="34">
        <v>4900</v>
      </c>
      <c r="M114" s="34">
        <v>6002</v>
      </c>
      <c r="N114" s="34">
        <v>6102</v>
      </c>
      <c r="O114" s="34">
        <v>5522</v>
      </c>
      <c r="P114" s="34">
        <v>5278</v>
      </c>
      <c r="Q114" s="34">
        <v>5294</v>
      </c>
      <c r="R114" s="34">
        <v>4153</v>
      </c>
      <c r="S114" s="34">
        <v>3522</v>
      </c>
      <c r="T114" s="34">
        <v>2066</v>
      </c>
      <c r="U114" s="34">
        <v>1746</v>
      </c>
      <c r="V114" s="34">
        <v>651</v>
      </c>
      <c r="W114" s="34">
        <v>-88</v>
      </c>
      <c r="X114" s="34">
        <v>-1188</v>
      </c>
      <c r="Y114" s="34">
        <v>-2036</v>
      </c>
      <c r="Z114" s="34">
        <v>-2626</v>
      </c>
      <c r="AA114" s="34">
        <v>-1172</v>
      </c>
      <c r="AB114" s="34">
        <v>-1947</v>
      </c>
      <c r="AC114" s="34">
        <v>-2347</v>
      </c>
      <c r="AD114" s="34">
        <v>-3567</v>
      </c>
      <c r="AE114" s="34">
        <v>-3792</v>
      </c>
      <c r="AF114" s="34">
        <v>-3953</v>
      </c>
      <c r="AG114" s="34">
        <v>-3305</v>
      </c>
      <c r="AH114" s="34">
        <v>-3861</v>
      </c>
      <c r="AI114" s="34">
        <v>-2201</v>
      </c>
      <c r="AJ114" s="34">
        <v>-2026</v>
      </c>
      <c r="AK114" s="34">
        <v>-791</v>
      </c>
      <c r="AL114" s="34">
        <v>-16</v>
      </c>
      <c r="AM114" s="34">
        <v>-318</v>
      </c>
      <c r="AN114" s="34">
        <v>-4120</v>
      </c>
      <c r="AO114" s="34">
        <v>-4421</v>
      </c>
      <c r="AP114" s="34">
        <v>-4721</v>
      </c>
      <c r="AQ114" s="34">
        <v>-5022</v>
      </c>
      <c r="AR114" s="34">
        <v>-5322</v>
      </c>
      <c r="AS114" s="34">
        <v>-5622</v>
      </c>
      <c r="AT114" s="34">
        <v>-5923</v>
      </c>
      <c r="AU114" s="34">
        <v>-6223</v>
      </c>
      <c r="AV114" s="34">
        <v>-6524</v>
      </c>
      <c r="AW114" s="34">
        <v>-6824</v>
      </c>
      <c r="AX114" s="34">
        <v>-7124</v>
      </c>
      <c r="AY114" s="34">
        <v>-7425</v>
      </c>
      <c r="AZ114" s="34">
        <v>-7725</v>
      </c>
      <c r="BA114" s="34">
        <v>-8025.5</v>
      </c>
      <c r="BB114" s="34">
        <v>-8325.9</v>
      </c>
      <c r="BC114" s="34">
        <v>-8626.2999999999993</v>
      </c>
      <c r="BD114" s="34">
        <v>-8926.7000000000007</v>
      </c>
      <c r="BE114" s="34">
        <v>-9227.1</v>
      </c>
      <c r="BF114" s="34">
        <v>-9527.5</v>
      </c>
      <c r="BG114" s="34">
        <v>-9827.9</v>
      </c>
      <c r="BH114" s="34">
        <v>-10128.299999999999</v>
      </c>
      <c r="BI114" s="34">
        <v>-10428.700000000001</v>
      </c>
      <c r="BJ114" s="34">
        <v>-10729.1</v>
      </c>
      <c r="BK114" s="34">
        <v>-11029.5</v>
      </c>
      <c r="BL114" s="34">
        <v>-11329.9</v>
      </c>
      <c r="BM114" s="34">
        <f t="shared" si="30"/>
        <v>-116132.4</v>
      </c>
      <c r="BN114" s="34">
        <f t="shared" si="28"/>
        <v>-7000</v>
      </c>
      <c r="BO114" s="34">
        <f t="shared" si="28"/>
        <v>-7500</v>
      </c>
      <c r="BP114" s="34">
        <f t="shared" si="28"/>
        <v>-8000</v>
      </c>
      <c r="BQ114" s="34">
        <f t="shared" si="28"/>
        <v>-8500</v>
      </c>
      <c r="BR114" s="34">
        <f t="shared" si="28"/>
        <v>-9000</v>
      </c>
      <c r="BS114" s="34">
        <f t="shared" si="28"/>
        <v>-9400</v>
      </c>
      <c r="BT114" s="34">
        <f t="shared" si="34"/>
        <v>-9900</v>
      </c>
      <c r="BU114" s="34">
        <f t="shared" si="34"/>
        <v>-10400</v>
      </c>
      <c r="BV114" s="34">
        <f t="shared" si="34"/>
        <v>-10900</v>
      </c>
      <c r="BW114" s="34">
        <f t="shared" si="34"/>
        <v>-11400</v>
      </c>
      <c r="BX114" s="34">
        <f t="shared" si="34"/>
        <v>-11800</v>
      </c>
      <c r="BY114" s="34">
        <f t="shared" si="34"/>
        <v>-12300</v>
      </c>
      <c r="BZ114" s="64">
        <f t="shared" si="31"/>
        <v>0.96364279433240385</v>
      </c>
    </row>
    <row r="115" spans="1:78" x14ac:dyDescent="0.25">
      <c r="A115" s="32" t="s">
        <v>288</v>
      </c>
      <c r="B115" s="33">
        <v>9</v>
      </c>
      <c r="C115" s="32" t="s">
        <v>258</v>
      </c>
      <c r="D115" s="32" t="s">
        <v>289</v>
      </c>
      <c r="E115" s="34">
        <v>3156</v>
      </c>
      <c r="F115" s="34">
        <v>2185</v>
      </c>
      <c r="G115" s="34">
        <v>1331</v>
      </c>
      <c r="H115" s="34">
        <v>1753</v>
      </c>
      <c r="I115" s="34">
        <v>2611</v>
      </c>
      <c r="J115" s="34">
        <v>1861</v>
      </c>
      <c r="K115" s="34">
        <v>2513</v>
      </c>
      <c r="L115" s="34">
        <v>3467</v>
      </c>
      <c r="M115" s="34">
        <v>2795</v>
      </c>
      <c r="N115" s="34">
        <v>3582</v>
      </c>
      <c r="O115" s="34">
        <v>4857</v>
      </c>
      <c r="P115" s="34">
        <v>4803</v>
      </c>
      <c r="Q115" s="34">
        <v>5617</v>
      </c>
      <c r="R115" s="34">
        <v>4201</v>
      </c>
      <c r="S115" s="34">
        <v>4532</v>
      </c>
      <c r="T115" s="34">
        <v>4507</v>
      </c>
      <c r="U115" s="34">
        <v>4088</v>
      </c>
      <c r="V115" s="34">
        <v>4301</v>
      </c>
      <c r="W115" s="34">
        <v>3505</v>
      </c>
      <c r="X115" s="34">
        <v>4634</v>
      </c>
      <c r="Y115" s="34">
        <v>4222</v>
      </c>
      <c r="Z115" s="34">
        <v>5914</v>
      </c>
      <c r="AA115" s="34">
        <v>6040</v>
      </c>
      <c r="AB115" s="34">
        <v>7160</v>
      </c>
      <c r="AC115" s="34">
        <v>7418</v>
      </c>
      <c r="AD115" s="34">
        <v>7008</v>
      </c>
      <c r="AE115" s="34">
        <v>6830</v>
      </c>
      <c r="AF115" s="34">
        <v>7595</v>
      </c>
      <c r="AG115" s="34">
        <v>7818</v>
      </c>
      <c r="AH115" s="34">
        <v>7370</v>
      </c>
      <c r="AI115" s="34">
        <v>7338</v>
      </c>
      <c r="AJ115" s="34">
        <v>8115</v>
      </c>
      <c r="AK115" s="34">
        <v>8746</v>
      </c>
      <c r="AL115" s="34">
        <v>8390</v>
      </c>
      <c r="AM115" s="34">
        <v>8324</v>
      </c>
      <c r="AN115" s="34">
        <v>8723</v>
      </c>
      <c r="AO115" s="34">
        <v>8924</v>
      </c>
      <c r="AP115" s="34">
        <v>9125</v>
      </c>
      <c r="AQ115" s="34">
        <v>9327</v>
      </c>
      <c r="AR115" s="34">
        <v>9528</v>
      </c>
      <c r="AS115" s="34">
        <v>9729</v>
      </c>
      <c r="AT115" s="34">
        <v>9930</v>
      </c>
      <c r="AU115" s="34">
        <v>10131</v>
      </c>
      <c r="AV115" s="34">
        <v>10332</v>
      </c>
      <c r="AW115" s="34">
        <v>10533</v>
      </c>
      <c r="AX115" s="34">
        <v>10735</v>
      </c>
      <c r="AY115" s="34">
        <v>10936</v>
      </c>
      <c r="AZ115" s="34">
        <v>11137</v>
      </c>
      <c r="BA115" s="34">
        <v>11338.5</v>
      </c>
      <c r="BB115" s="34">
        <v>11539.8</v>
      </c>
      <c r="BC115" s="34">
        <v>11741.1</v>
      </c>
      <c r="BD115" s="34">
        <v>11942.4</v>
      </c>
      <c r="BE115" s="34">
        <v>12143.7</v>
      </c>
      <c r="BF115" s="34">
        <v>12345</v>
      </c>
      <c r="BG115" s="34">
        <v>12546.3</v>
      </c>
      <c r="BH115" s="34">
        <v>12747.6</v>
      </c>
      <c r="BI115" s="34">
        <v>12948.9</v>
      </c>
      <c r="BJ115" s="34">
        <v>13150.2</v>
      </c>
      <c r="BK115" s="34">
        <v>13351.5</v>
      </c>
      <c r="BL115" s="34">
        <v>13552.8</v>
      </c>
      <c r="BM115" s="34">
        <f t="shared" si="30"/>
        <v>149347.79999999999</v>
      </c>
      <c r="BN115" s="34">
        <f t="shared" si="28"/>
        <v>11100</v>
      </c>
      <c r="BO115" s="34">
        <f t="shared" si="28"/>
        <v>11300</v>
      </c>
      <c r="BP115" s="34">
        <f t="shared" si="28"/>
        <v>11600</v>
      </c>
      <c r="BQ115" s="34">
        <f t="shared" si="28"/>
        <v>11800</v>
      </c>
      <c r="BR115" s="34">
        <f t="shared" si="28"/>
        <v>12100</v>
      </c>
      <c r="BS115" s="34">
        <f t="shared" si="28"/>
        <v>12300</v>
      </c>
      <c r="BT115" s="34">
        <f t="shared" si="34"/>
        <v>12600</v>
      </c>
      <c r="BU115" s="34">
        <f t="shared" si="34"/>
        <v>12800</v>
      </c>
      <c r="BV115" s="34">
        <f t="shared" si="34"/>
        <v>13100</v>
      </c>
      <c r="BW115" s="34">
        <f t="shared" si="34"/>
        <v>13300</v>
      </c>
      <c r="BX115" s="34">
        <f t="shared" si="34"/>
        <v>13600</v>
      </c>
      <c r="BY115" s="34">
        <f t="shared" si="34"/>
        <v>13800</v>
      </c>
      <c r="BZ115" s="64">
        <f t="shared" si="31"/>
        <v>0.98718934029443439</v>
      </c>
    </row>
    <row r="116" spans="1:78" x14ac:dyDescent="0.25">
      <c r="A116" s="32" t="s">
        <v>290</v>
      </c>
      <c r="B116" s="33">
        <v>9</v>
      </c>
      <c r="C116" s="32" t="s">
        <v>258</v>
      </c>
      <c r="D116" s="32" t="s">
        <v>291</v>
      </c>
      <c r="E116" s="34">
        <v>11457</v>
      </c>
      <c r="F116" s="34">
        <v>11867</v>
      </c>
      <c r="G116" s="34">
        <v>12807</v>
      </c>
      <c r="H116" s="34">
        <v>11833</v>
      </c>
      <c r="I116" s="34">
        <v>11589</v>
      </c>
      <c r="J116" s="34">
        <v>11014</v>
      </c>
      <c r="K116" s="34">
        <v>12231</v>
      </c>
      <c r="L116" s="34">
        <v>13434</v>
      </c>
      <c r="M116" s="34">
        <v>12497</v>
      </c>
      <c r="N116" s="34">
        <v>13072</v>
      </c>
      <c r="O116" s="34">
        <v>12617</v>
      </c>
      <c r="P116" s="34">
        <v>12123</v>
      </c>
      <c r="Q116" s="34">
        <v>12108</v>
      </c>
      <c r="R116" s="34">
        <v>13289</v>
      </c>
      <c r="S116" s="34">
        <v>13211</v>
      </c>
      <c r="T116" s="34">
        <v>13573</v>
      </c>
      <c r="U116" s="34">
        <v>14230</v>
      </c>
      <c r="V116" s="34">
        <v>15019</v>
      </c>
      <c r="W116" s="34">
        <v>14403</v>
      </c>
      <c r="X116" s="34">
        <v>13977</v>
      </c>
      <c r="Y116" s="34">
        <v>13824</v>
      </c>
      <c r="Z116" s="34">
        <v>14146</v>
      </c>
      <c r="AA116" s="34">
        <v>14240</v>
      </c>
      <c r="AB116" s="34">
        <v>13753</v>
      </c>
      <c r="AC116" s="34">
        <v>14909</v>
      </c>
      <c r="AD116" s="34">
        <v>15514</v>
      </c>
      <c r="AE116" s="34">
        <v>15208</v>
      </c>
      <c r="AF116" s="34">
        <v>15549</v>
      </c>
      <c r="AG116" s="34">
        <v>16527</v>
      </c>
      <c r="AH116" s="34">
        <v>16357</v>
      </c>
      <c r="AI116" s="34">
        <v>15274</v>
      </c>
      <c r="AJ116" s="34">
        <v>16175</v>
      </c>
      <c r="AK116" s="34">
        <v>15307</v>
      </c>
      <c r="AL116" s="34">
        <v>16652</v>
      </c>
      <c r="AM116" s="34">
        <v>17502</v>
      </c>
      <c r="AN116" s="34">
        <v>16669</v>
      </c>
      <c r="AO116" s="34">
        <v>16821</v>
      </c>
      <c r="AP116" s="34">
        <v>16974</v>
      </c>
      <c r="AQ116" s="34">
        <v>17126</v>
      </c>
      <c r="AR116" s="34">
        <v>17279</v>
      </c>
      <c r="AS116" s="34">
        <v>17432</v>
      </c>
      <c r="AT116" s="34">
        <v>17584</v>
      </c>
      <c r="AU116" s="34">
        <v>17737</v>
      </c>
      <c r="AV116" s="34">
        <v>17889</v>
      </c>
      <c r="AW116" s="34">
        <v>18042</v>
      </c>
      <c r="AX116" s="34">
        <v>18194</v>
      </c>
      <c r="AY116" s="34">
        <v>18347</v>
      </c>
      <c r="AZ116" s="34">
        <v>18500</v>
      </c>
      <c r="BA116" s="34">
        <v>18652.5</v>
      </c>
      <c r="BB116" s="34">
        <v>18805.2</v>
      </c>
      <c r="BC116" s="34">
        <v>18957.900000000001</v>
      </c>
      <c r="BD116" s="34">
        <v>19110.599999999999</v>
      </c>
      <c r="BE116" s="34">
        <v>19263.3</v>
      </c>
      <c r="BF116" s="34">
        <v>19416</v>
      </c>
      <c r="BG116" s="34">
        <v>19568.7</v>
      </c>
      <c r="BH116" s="34">
        <v>19721.400000000001</v>
      </c>
      <c r="BI116" s="34">
        <v>19874.099999999999</v>
      </c>
      <c r="BJ116" s="34">
        <v>20026.8</v>
      </c>
      <c r="BK116" s="34">
        <v>20179.5</v>
      </c>
      <c r="BL116" s="34">
        <v>20332.2</v>
      </c>
      <c r="BM116" s="34">
        <f t="shared" si="30"/>
        <v>233908.2</v>
      </c>
      <c r="BN116" s="34">
        <f t="shared" si="28"/>
        <v>18600</v>
      </c>
      <c r="BO116" s="34">
        <f t="shared" si="28"/>
        <v>18700</v>
      </c>
      <c r="BP116" s="34">
        <f t="shared" si="28"/>
        <v>18900</v>
      </c>
      <c r="BQ116" s="34">
        <f t="shared" ref="BQ116:BV165" si="36">ROUND($BM116/SUM($AO116:$AZ116)*AR116,-2)</f>
        <v>19100</v>
      </c>
      <c r="BR116" s="34">
        <f t="shared" si="36"/>
        <v>19200</v>
      </c>
      <c r="BS116" s="34">
        <f t="shared" si="36"/>
        <v>19400</v>
      </c>
      <c r="BT116" s="34">
        <f t="shared" si="34"/>
        <v>19600</v>
      </c>
      <c r="BU116" s="34">
        <f t="shared" si="34"/>
        <v>19700</v>
      </c>
      <c r="BV116" s="34">
        <f t="shared" si="34"/>
        <v>19900</v>
      </c>
      <c r="BW116" s="34">
        <f t="shared" si="34"/>
        <v>20100</v>
      </c>
      <c r="BX116" s="34">
        <f t="shared" si="34"/>
        <v>20300</v>
      </c>
      <c r="BY116" s="34">
        <f t="shared" si="34"/>
        <v>20400</v>
      </c>
      <c r="BZ116" s="64">
        <f t="shared" si="31"/>
        <v>0.98464573254346577</v>
      </c>
    </row>
    <row r="117" spans="1:78" x14ac:dyDescent="0.25">
      <c r="A117" s="32" t="s">
        <v>292</v>
      </c>
      <c r="B117" s="33">
        <v>9</v>
      </c>
      <c r="C117" s="32" t="s">
        <v>258</v>
      </c>
      <c r="D117" s="32" t="s">
        <v>293</v>
      </c>
      <c r="E117" s="34">
        <v>4618</v>
      </c>
      <c r="F117" s="34">
        <v>4427</v>
      </c>
      <c r="G117" s="34">
        <v>4465</v>
      </c>
      <c r="H117" s="34">
        <v>4760</v>
      </c>
      <c r="I117" s="34">
        <v>4149</v>
      </c>
      <c r="J117" s="34">
        <v>3891</v>
      </c>
      <c r="K117" s="34">
        <v>4111</v>
      </c>
      <c r="L117" s="34">
        <v>3348</v>
      </c>
      <c r="M117" s="34">
        <v>2998</v>
      </c>
      <c r="N117" s="34">
        <v>1940</v>
      </c>
      <c r="O117" s="34">
        <v>887</v>
      </c>
      <c r="P117" s="34">
        <v>704</v>
      </c>
      <c r="Q117" s="34">
        <v>1102</v>
      </c>
      <c r="R117" s="34">
        <v>1761</v>
      </c>
      <c r="S117" s="34">
        <v>392</v>
      </c>
      <c r="T117" s="34">
        <v>-39</v>
      </c>
      <c r="U117" s="34">
        <v>-333</v>
      </c>
      <c r="V117" s="34">
        <v>-522</v>
      </c>
      <c r="W117" s="34">
        <v>-1257</v>
      </c>
      <c r="X117" s="34">
        <v>-336</v>
      </c>
      <c r="Y117" s="34">
        <v>212</v>
      </c>
      <c r="Z117" s="34">
        <v>60</v>
      </c>
      <c r="AA117" s="34">
        <v>-556</v>
      </c>
      <c r="AB117" s="34">
        <v>-809</v>
      </c>
      <c r="AC117" s="34">
        <v>-1924</v>
      </c>
      <c r="AD117" s="34">
        <v>-3567</v>
      </c>
      <c r="AE117" s="34">
        <v>-3168</v>
      </c>
      <c r="AF117" s="34">
        <v>-3519</v>
      </c>
      <c r="AG117" s="34">
        <v>-2486</v>
      </c>
      <c r="AH117" s="34">
        <v>-3160</v>
      </c>
      <c r="AI117" s="34">
        <v>-2907</v>
      </c>
      <c r="AJ117" s="34">
        <v>-3100</v>
      </c>
      <c r="AK117" s="34">
        <v>-3594</v>
      </c>
      <c r="AL117" s="34">
        <v>-5227</v>
      </c>
      <c r="AM117" s="34">
        <v>-6251</v>
      </c>
      <c r="AN117" s="34">
        <v>-5179</v>
      </c>
      <c r="AO117" s="34">
        <v>-5468</v>
      </c>
      <c r="AP117" s="34">
        <v>-5758</v>
      </c>
      <c r="AQ117" s="34">
        <v>-6047</v>
      </c>
      <c r="AR117" s="34">
        <v>-6337</v>
      </c>
      <c r="AS117" s="34">
        <v>-6626</v>
      </c>
      <c r="AT117" s="34">
        <v>-6915</v>
      </c>
      <c r="AU117" s="34">
        <v>-7205</v>
      </c>
      <c r="AV117" s="34">
        <v>-7494</v>
      </c>
      <c r="AW117" s="34">
        <v>-7784</v>
      </c>
      <c r="AX117" s="34">
        <v>-8073</v>
      </c>
      <c r="AY117" s="34">
        <v>-8362</v>
      </c>
      <c r="AZ117" s="34">
        <v>-8652</v>
      </c>
      <c r="BA117" s="34">
        <v>-8941</v>
      </c>
      <c r="BB117" s="34">
        <v>-9230.2999999999993</v>
      </c>
      <c r="BC117" s="34">
        <v>-9519.6</v>
      </c>
      <c r="BD117" s="34">
        <v>-9808.9</v>
      </c>
      <c r="BE117" s="34">
        <v>-10098.200000000001</v>
      </c>
      <c r="BF117" s="34">
        <v>-10387.5</v>
      </c>
      <c r="BG117" s="34">
        <v>-10676.8</v>
      </c>
      <c r="BH117" s="34">
        <v>-10966.1</v>
      </c>
      <c r="BI117" s="34">
        <v>-11255.4</v>
      </c>
      <c r="BJ117" s="34">
        <v>-11544.7</v>
      </c>
      <c r="BK117" s="34">
        <v>-11834</v>
      </c>
      <c r="BL117" s="34">
        <v>-12123.3</v>
      </c>
      <c r="BM117" s="34">
        <f t="shared" si="30"/>
        <v>-126385.8</v>
      </c>
      <c r="BN117" s="34">
        <f t="shared" ref="BN117:BS180" si="37">ROUND($BM117/SUM($AO117:$AZ117)*AO117,-2)</f>
        <v>-8200</v>
      </c>
      <c r="BO117" s="34">
        <f t="shared" si="37"/>
        <v>-8600</v>
      </c>
      <c r="BP117" s="34">
        <f t="shared" si="37"/>
        <v>-9000</v>
      </c>
      <c r="BQ117" s="34">
        <f t="shared" si="36"/>
        <v>-9500</v>
      </c>
      <c r="BR117" s="34">
        <f t="shared" si="36"/>
        <v>-9900</v>
      </c>
      <c r="BS117" s="34">
        <f t="shared" si="36"/>
        <v>-10300</v>
      </c>
      <c r="BT117" s="34">
        <f t="shared" si="34"/>
        <v>-10700</v>
      </c>
      <c r="BU117" s="34">
        <f t="shared" si="34"/>
        <v>-11200</v>
      </c>
      <c r="BV117" s="34">
        <f t="shared" si="34"/>
        <v>-11600</v>
      </c>
      <c r="BW117" s="34">
        <f t="shared" si="34"/>
        <v>-12000</v>
      </c>
      <c r="BX117" s="34">
        <f t="shared" si="34"/>
        <v>-12500</v>
      </c>
      <c r="BY117" s="34">
        <f t="shared" si="34"/>
        <v>-12900</v>
      </c>
      <c r="BZ117" s="64">
        <f t="shared" si="31"/>
        <v>0.99378346631757541</v>
      </c>
    </row>
    <row r="118" spans="1:78" x14ac:dyDescent="0.25">
      <c r="A118" s="32" t="s">
        <v>294</v>
      </c>
      <c r="B118" s="33">
        <v>9</v>
      </c>
      <c r="C118" s="32" t="s">
        <v>258</v>
      </c>
      <c r="D118" s="32" t="s">
        <v>295</v>
      </c>
      <c r="E118" s="34">
        <v>11286</v>
      </c>
      <c r="F118" s="34">
        <v>9893</v>
      </c>
      <c r="G118" s="34">
        <v>9651</v>
      </c>
      <c r="H118" s="34">
        <v>9787</v>
      </c>
      <c r="I118" s="34">
        <v>10699</v>
      </c>
      <c r="J118" s="34">
        <v>11389</v>
      </c>
      <c r="K118" s="34">
        <v>10681</v>
      </c>
      <c r="L118" s="34">
        <v>10640</v>
      </c>
      <c r="M118" s="34">
        <v>10593</v>
      </c>
      <c r="N118" s="34">
        <v>10164</v>
      </c>
      <c r="O118" s="34">
        <v>10258</v>
      </c>
      <c r="P118" s="34">
        <v>9902</v>
      </c>
      <c r="Q118" s="34">
        <v>9314</v>
      </c>
      <c r="R118" s="34">
        <v>8335</v>
      </c>
      <c r="S118" s="34">
        <v>7476</v>
      </c>
      <c r="T118" s="34">
        <v>7560</v>
      </c>
      <c r="U118" s="34">
        <v>7546</v>
      </c>
      <c r="V118" s="34">
        <v>7622</v>
      </c>
      <c r="W118" s="34">
        <v>7790</v>
      </c>
      <c r="X118" s="34">
        <v>8448</v>
      </c>
      <c r="Y118" s="34">
        <v>8734</v>
      </c>
      <c r="Z118" s="34">
        <v>7150</v>
      </c>
      <c r="AA118" s="34">
        <v>5973</v>
      </c>
      <c r="AB118" s="34">
        <v>4583</v>
      </c>
      <c r="AC118" s="34">
        <v>4432</v>
      </c>
      <c r="AD118" s="34">
        <v>4849</v>
      </c>
      <c r="AE118" s="34">
        <v>5259</v>
      </c>
      <c r="AF118" s="34">
        <v>6118</v>
      </c>
      <c r="AG118" s="34">
        <v>5344</v>
      </c>
      <c r="AH118" s="34">
        <v>5874</v>
      </c>
      <c r="AI118" s="34">
        <v>6465</v>
      </c>
      <c r="AJ118" s="34">
        <v>8104</v>
      </c>
      <c r="AK118" s="34">
        <v>7367</v>
      </c>
      <c r="AL118" s="34">
        <v>7495</v>
      </c>
      <c r="AM118" s="34">
        <v>7727</v>
      </c>
      <c r="AN118" s="34">
        <v>5302</v>
      </c>
      <c r="AO118" s="34">
        <v>5144</v>
      </c>
      <c r="AP118" s="34">
        <v>4987</v>
      </c>
      <c r="AQ118" s="34">
        <v>4830</v>
      </c>
      <c r="AR118" s="34">
        <v>4673</v>
      </c>
      <c r="AS118" s="34">
        <v>4516</v>
      </c>
      <c r="AT118" s="34">
        <v>4359</v>
      </c>
      <c r="AU118" s="34">
        <v>4202</v>
      </c>
      <c r="AV118" s="34">
        <v>4045</v>
      </c>
      <c r="AW118" s="34">
        <v>3888</v>
      </c>
      <c r="AX118" s="34">
        <v>3731</v>
      </c>
      <c r="AY118" s="34">
        <v>3574</v>
      </c>
      <c r="AZ118" s="34">
        <v>3417</v>
      </c>
      <c r="BA118" s="34">
        <v>3260</v>
      </c>
      <c r="BB118" s="34">
        <v>3103</v>
      </c>
      <c r="BC118" s="34">
        <v>2946</v>
      </c>
      <c r="BD118" s="34">
        <v>2789</v>
      </c>
      <c r="BE118" s="34">
        <v>2632</v>
      </c>
      <c r="BF118" s="34">
        <v>2475</v>
      </c>
      <c r="BG118" s="34">
        <v>2318</v>
      </c>
      <c r="BH118" s="34">
        <v>2161</v>
      </c>
      <c r="BI118" s="34">
        <v>2004</v>
      </c>
      <c r="BJ118" s="34">
        <v>1847</v>
      </c>
      <c r="BK118" s="34">
        <v>1690</v>
      </c>
      <c r="BL118" s="34">
        <v>1533</v>
      </c>
      <c r="BM118" s="34">
        <f t="shared" si="30"/>
        <v>28758</v>
      </c>
      <c r="BN118" s="34">
        <f t="shared" si="37"/>
        <v>2900</v>
      </c>
      <c r="BO118" s="34">
        <f t="shared" si="37"/>
        <v>2800</v>
      </c>
      <c r="BP118" s="34">
        <f t="shared" si="37"/>
        <v>2700</v>
      </c>
      <c r="BQ118" s="34">
        <f t="shared" si="36"/>
        <v>2600</v>
      </c>
      <c r="BR118" s="34">
        <f t="shared" si="36"/>
        <v>2500</v>
      </c>
      <c r="BS118" s="34">
        <f t="shared" si="36"/>
        <v>2400</v>
      </c>
      <c r="BT118" s="34">
        <f t="shared" si="34"/>
        <v>2400</v>
      </c>
      <c r="BU118" s="34">
        <f t="shared" si="34"/>
        <v>2300</v>
      </c>
      <c r="BV118" s="34">
        <f t="shared" si="34"/>
        <v>2200</v>
      </c>
      <c r="BW118" s="34">
        <f t="shared" si="34"/>
        <v>2100</v>
      </c>
      <c r="BX118" s="34">
        <f t="shared" si="34"/>
        <v>2000</v>
      </c>
      <c r="BY118" s="34">
        <f t="shared" si="34"/>
        <v>1900</v>
      </c>
      <c r="BZ118" s="64">
        <f t="shared" si="31"/>
        <v>0.94502687517614981</v>
      </c>
    </row>
    <row r="119" spans="1:78" x14ac:dyDescent="0.25">
      <c r="A119" s="32" t="s">
        <v>296</v>
      </c>
      <c r="B119" s="33">
        <v>9</v>
      </c>
      <c r="C119" s="32" t="s">
        <v>258</v>
      </c>
      <c r="D119" s="32" t="s">
        <v>297</v>
      </c>
      <c r="E119" s="34">
        <v>4789</v>
      </c>
      <c r="F119" s="34">
        <v>5461</v>
      </c>
      <c r="G119" s="34">
        <v>4377</v>
      </c>
      <c r="H119" s="34">
        <v>4571</v>
      </c>
      <c r="I119" s="34">
        <v>4840</v>
      </c>
      <c r="J119" s="34">
        <v>4600</v>
      </c>
      <c r="K119" s="34">
        <v>3861</v>
      </c>
      <c r="L119" s="34">
        <v>3312</v>
      </c>
      <c r="M119" s="34">
        <v>1798</v>
      </c>
      <c r="N119" s="34">
        <v>436</v>
      </c>
      <c r="O119" s="34">
        <v>214</v>
      </c>
      <c r="P119" s="34">
        <v>-1257</v>
      </c>
      <c r="Q119" s="34">
        <v>-973</v>
      </c>
      <c r="R119" s="34">
        <v>-1785</v>
      </c>
      <c r="S119" s="34">
        <v>-2236</v>
      </c>
      <c r="T119" s="34">
        <v>-443</v>
      </c>
      <c r="U119" s="34">
        <v>-1225</v>
      </c>
      <c r="V119" s="34">
        <v>-759</v>
      </c>
      <c r="W119" s="34">
        <v>-1280</v>
      </c>
      <c r="X119" s="34">
        <v>-973</v>
      </c>
      <c r="Y119" s="34">
        <v>-461</v>
      </c>
      <c r="Z119" s="34">
        <v>-363</v>
      </c>
      <c r="AA119" s="34">
        <v>426</v>
      </c>
      <c r="AB119" s="34">
        <v>1024</v>
      </c>
      <c r="AC119" s="34">
        <v>2095</v>
      </c>
      <c r="AD119" s="34">
        <v>2157</v>
      </c>
      <c r="AE119" s="34">
        <v>1427</v>
      </c>
      <c r="AF119" s="34">
        <v>2156</v>
      </c>
      <c r="AG119" s="34">
        <v>2052</v>
      </c>
      <c r="AH119" s="34">
        <v>2365</v>
      </c>
      <c r="AI119" s="34">
        <v>3348</v>
      </c>
      <c r="AJ119" s="34">
        <v>1961</v>
      </c>
      <c r="AK119" s="34">
        <v>1585</v>
      </c>
      <c r="AL119" s="34">
        <v>2136</v>
      </c>
      <c r="AM119" s="34">
        <v>1395</v>
      </c>
      <c r="AN119" s="34">
        <v>373</v>
      </c>
      <c r="AO119" s="34">
        <v>314</v>
      </c>
      <c r="AP119" s="34">
        <v>254</v>
      </c>
      <c r="AQ119" s="34">
        <v>195</v>
      </c>
      <c r="AR119" s="34">
        <v>135</v>
      </c>
      <c r="AS119" s="34">
        <v>75</v>
      </c>
      <c r="AT119" s="34">
        <v>16</v>
      </c>
      <c r="AU119" s="34">
        <v>-44</v>
      </c>
      <c r="AV119" s="34">
        <v>-103</v>
      </c>
      <c r="AW119" s="34">
        <v>-163</v>
      </c>
      <c r="AX119" s="34">
        <v>-223</v>
      </c>
      <c r="AY119" s="34">
        <v>-282</v>
      </c>
      <c r="AZ119" s="34">
        <v>-342</v>
      </c>
      <c r="BA119" s="34">
        <v>-401.5</v>
      </c>
      <c r="BB119" s="34">
        <v>-461.1</v>
      </c>
      <c r="BC119" s="34">
        <v>-520.70000000000005</v>
      </c>
      <c r="BD119" s="34">
        <v>-580.29999999999995</v>
      </c>
      <c r="BE119" s="34">
        <v>-639.9</v>
      </c>
      <c r="BF119" s="34">
        <v>-699.5</v>
      </c>
      <c r="BG119" s="34">
        <v>-759.1</v>
      </c>
      <c r="BH119" s="34">
        <v>-818.7</v>
      </c>
      <c r="BI119" s="34">
        <v>-878.3</v>
      </c>
      <c r="BJ119" s="34">
        <v>-937.9</v>
      </c>
      <c r="BK119" s="34">
        <v>-997.5</v>
      </c>
      <c r="BL119" s="34">
        <v>-1057.0999999999999</v>
      </c>
      <c r="BM119" s="34">
        <f t="shared" si="30"/>
        <v>-8751.6</v>
      </c>
      <c r="BN119" s="34">
        <f t="shared" si="37"/>
        <v>16400</v>
      </c>
      <c r="BO119" s="34">
        <f t="shared" si="37"/>
        <v>13200</v>
      </c>
      <c r="BP119" s="34">
        <f t="shared" si="37"/>
        <v>10200</v>
      </c>
      <c r="BQ119" s="34">
        <f t="shared" si="36"/>
        <v>7000</v>
      </c>
      <c r="BR119" s="34">
        <f t="shared" si="36"/>
        <v>3900</v>
      </c>
      <c r="BS119" s="34">
        <f t="shared" si="36"/>
        <v>800</v>
      </c>
      <c r="BT119" s="34">
        <f t="shared" si="34"/>
        <v>-2300</v>
      </c>
      <c r="BU119" s="34">
        <f t="shared" si="34"/>
        <v>-5400</v>
      </c>
      <c r="BV119" s="34">
        <f t="shared" si="34"/>
        <v>-8500</v>
      </c>
      <c r="BW119" s="34">
        <f t="shared" si="34"/>
        <v>-11600</v>
      </c>
      <c r="BX119" s="34">
        <f t="shared" si="34"/>
        <v>-14700</v>
      </c>
      <c r="BY119" s="34">
        <f t="shared" si="34"/>
        <v>-17800</v>
      </c>
      <c r="BZ119" s="64">
        <f t="shared" si="31"/>
        <v>0.54973946252272243</v>
      </c>
    </row>
    <row r="120" spans="1:78" x14ac:dyDescent="0.25">
      <c r="A120" s="32" t="s">
        <v>298</v>
      </c>
      <c r="B120" s="33">
        <v>9</v>
      </c>
      <c r="C120" s="32" t="s">
        <v>258</v>
      </c>
      <c r="D120" s="32" t="s">
        <v>299</v>
      </c>
      <c r="E120" s="34">
        <v>797</v>
      </c>
      <c r="F120" s="34">
        <v>711</v>
      </c>
      <c r="G120" s="34">
        <v>551</v>
      </c>
      <c r="H120" s="34">
        <v>36</v>
      </c>
      <c r="I120" s="34">
        <v>-824</v>
      </c>
      <c r="J120" s="34">
        <v>-1435</v>
      </c>
      <c r="K120" s="34">
        <v>-2796</v>
      </c>
      <c r="L120" s="34">
        <v>-1385</v>
      </c>
      <c r="M120" s="34">
        <v>-655</v>
      </c>
      <c r="N120" s="34">
        <v>581</v>
      </c>
      <c r="O120" s="34">
        <v>1440</v>
      </c>
      <c r="P120" s="34">
        <v>2144</v>
      </c>
      <c r="Q120" s="34">
        <v>3407</v>
      </c>
      <c r="R120" s="34">
        <v>4777</v>
      </c>
      <c r="S120" s="34">
        <v>5357</v>
      </c>
      <c r="T120" s="34">
        <v>4454</v>
      </c>
      <c r="U120" s="34">
        <v>6059</v>
      </c>
      <c r="V120" s="34">
        <v>5602</v>
      </c>
      <c r="W120" s="34">
        <v>5426</v>
      </c>
      <c r="X120" s="34">
        <v>6351</v>
      </c>
      <c r="Y120" s="34">
        <v>5827</v>
      </c>
      <c r="Z120" s="34">
        <v>6457</v>
      </c>
      <c r="AA120" s="34">
        <v>6988</v>
      </c>
      <c r="AB120" s="34">
        <v>6227</v>
      </c>
      <c r="AC120" s="34">
        <v>6368</v>
      </c>
      <c r="AD120" s="34">
        <v>6774</v>
      </c>
      <c r="AE120" s="34">
        <v>7055</v>
      </c>
      <c r="AF120" s="34">
        <v>7265</v>
      </c>
      <c r="AG120" s="34">
        <v>7643</v>
      </c>
      <c r="AH120" s="34">
        <v>6164</v>
      </c>
      <c r="AI120" s="34">
        <v>7371</v>
      </c>
      <c r="AJ120" s="34">
        <v>8137</v>
      </c>
      <c r="AK120" s="34">
        <v>8224</v>
      </c>
      <c r="AL120" s="34">
        <v>6956</v>
      </c>
      <c r="AM120" s="34">
        <v>5830</v>
      </c>
      <c r="AN120" s="34">
        <v>9255</v>
      </c>
      <c r="AO120" s="34">
        <v>9540</v>
      </c>
      <c r="AP120" s="34">
        <v>9826</v>
      </c>
      <c r="AQ120" s="34">
        <v>10112</v>
      </c>
      <c r="AR120" s="34">
        <v>10398</v>
      </c>
      <c r="AS120" s="34">
        <v>10683</v>
      </c>
      <c r="AT120" s="34">
        <v>10969</v>
      </c>
      <c r="AU120" s="34">
        <v>11255</v>
      </c>
      <c r="AV120" s="34">
        <v>11541</v>
      </c>
      <c r="AW120" s="34">
        <v>11827</v>
      </c>
      <c r="AX120" s="34">
        <v>12112</v>
      </c>
      <c r="AY120" s="34">
        <v>12398</v>
      </c>
      <c r="AZ120" s="34">
        <v>12684</v>
      </c>
      <c r="BA120" s="34">
        <v>12969.5</v>
      </c>
      <c r="BB120" s="34">
        <v>13255.2</v>
      </c>
      <c r="BC120" s="34">
        <v>13540.9</v>
      </c>
      <c r="BD120" s="34">
        <v>13826.6</v>
      </c>
      <c r="BE120" s="34">
        <v>14112.3</v>
      </c>
      <c r="BF120" s="34">
        <v>14398</v>
      </c>
      <c r="BG120" s="34">
        <v>14683.7</v>
      </c>
      <c r="BH120" s="34">
        <v>14969.4</v>
      </c>
      <c r="BI120" s="34">
        <v>15255.1</v>
      </c>
      <c r="BJ120" s="34">
        <v>15540.8</v>
      </c>
      <c r="BK120" s="34">
        <v>15826.5</v>
      </c>
      <c r="BL120" s="34">
        <v>16112.2</v>
      </c>
      <c r="BM120" s="34">
        <f t="shared" si="30"/>
        <v>174490.2</v>
      </c>
      <c r="BN120" s="34">
        <f t="shared" si="37"/>
        <v>12500</v>
      </c>
      <c r="BO120" s="34">
        <f t="shared" si="37"/>
        <v>12900</v>
      </c>
      <c r="BP120" s="34">
        <f t="shared" si="37"/>
        <v>13200</v>
      </c>
      <c r="BQ120" s="34">
        <f t="shared" si="36"/>
        <v>13600</v>
      </c>
      <c r="BR120" s="34">
        <f t="shared" si="36"/>
        <v>14000</v>
      </c>
      <c r="BS120" s="34">
        <f t="shared" si="36"/>
        <v>14400</v>
      </c>
      <c r="BT120" s="34">
        <f t="shared" si="34"/>
        <v>14700</v>
      </c>
      <c r="BU120" s="34">
        <f t="shared" si="34"/>
        <v>15100</v>
      </c>
      <c r="BV120" s="34">
        <f t="shared" si="34"/>
        <v>15500</v>
      </c>
      <c r="BW120" s="34">
        <f t="shared" si="34"/>
        <v>15800</v>
      </c>
      <c r="BX120" s="34">
        <f t="shared" si="34"/>
        <v>16200</v>
      </c>
      <c r="BY120" s="34">
        <f t="shared" si="34"/>
        <v>16600</v>
      </c>
      <c r="BZ120" s="64">
        <f t="shared" si="31"/>
        <v>0.97429990124640697</v>
      </c>
    </row>
    <row r="121" spans="1:78" x14ac:dyDescent="0.25">
      <c r="A121" s="32" t="s">
        <v>300</v>
      </c>
      <c r="B121" s="33">
        <v>9</v>
      </c>
      <c r="C121" s="32" t="s">
        <v>258</v>
      </c>
      <c r="D121" s="32" t="s">
        <v>301</v>
      </c>
      <c r="E121" s="34">
        <v>12530</v>
      </c>
      <c r="F121" s="34">
        <v>13175</v>
      </c>
      <c r="G121" s="34">
        <v>13371</v>
      </c>
      <c r="H121" s="34">
        <v>13417</v>
      </c>
      <c r="I121" s="34">
        <v>11724</v>
      </c>
      <c r="J121" s="34">
        <v>11219</v>
      </c>
      <c r="K121" s="34">
        <v>10926</v>
      </c>
      <c r="L121" s="34">
        <v>11601</v>
      </c>
      <c r="M121" s="34">
        <v>12201</v>
      </c>
      <c r="N121" s="34">
        <v>12926</v>
      </c>
      <c r="O121" s="34">
        <v>13743</v>
      </c>
      <c r="P121" s="34">
        <v>13705</v>
      </c>
      <c r="Q121" s="34">
        <v>13910</v>
      </c>
      <c r="R121" s="34">
        <v>15237</v>
      </c>
      <c r="S121" s="34">
        <v>14600</v>
      </c>
      <c r="T121" s="34">
        <v>15816</v>
      </c>
      <c r="U121" s="34">
        <v>15084</v>
      </c>
      <c r="V121" s="34">
        <v>15218</v>
      </c>
      <c r="W121" s="34">
        <v>14683</v>
      </c>
      <c r="X121" s="34">
        <v>14121</v>
      </c>
      <c r="Y121" s="34">
        <v>14918</v>
      </c>
      <c r="Z121" s="34">
        <v>14675</v>
      </c>
      <c r="AA121" s="34">
        <v>15706</v>
      </c>
      <c r="AB121" s="34">
        <v>16303</v>
      </c>
      <c r="AC121" s="34">
        <v>16479</v>
      </c>
      <c r="AD121" s="34">
        <v>16927</v>
      </c>
      <c r="AE121" s="34">
        <v>16152</v>
      </c>
      <c r="AF121" s="34">
        <v>16244</v>
      </c>
      <c r="AG121" s="34">
        <v>16482</v>
      </c>
      <c r="AH121" s="34">
        <v>14632</v>
      </c>
      <c r="AI121" s="34">
        <v>14108</v>
      </c>
      <c r="AJ121" s="34">
        <v>14510</v>
      </c>
      <c r="AK121" s="34">
        <v>13011</v>
      </c>
      <c r="AL121" s="34">
        <v>12058</v>
      </c>
      <c r="AM121" s="34">
        <v>12517</v>
      </c>
      <c r="AN121" s="34">
        <v>15511</v>
      </c>
      <c r="AO121" s="34">
        <v>15589</v>
      </c>
      <c r="AP121" s="34">
        <v>15667</v>
      </c>
      <c r="AQ121" s="34">
        <v>15745</v>
      </c>
      <c r="AR121" s="34">
        <v>15822</v>
      </c>
      <c r="AS121" s="34">
        <v>15900</v>
      </c>
      <c r="AT121" s="34">
        <v>15978</v>
      </c>
      <c r="AU121" s="34">
        <v>16056</v>
      </c>
      <c r="AV121" s="34">
        <v>16133</v>
      </c>
      <c r="AW121" s="34">
        <v>16211</v>
      </c>
      <c r="AX121" s="34">
        <v>16289</v>
      </c>
      <c r="AY121" s="34">
        <v>16367</v>
      </c>
      <c r="AZ121" s="34">
        <v>16444</v>
      </c>
      <c r="BA121" s="34">
        <v>16522</v>
      </c>
      <c r="BB121" s="34">
        <v>16599.7</v>
      </c>
      <c r="BC121" s="34">
        <v>16677.400000000001</v>
      </c>
      <c r="BD121" s="34">
        <v>16755.099999999999</v>
      </c>
      <c r="BE121" s="34">
        <v>16832.8</v>
      </c>
      <c r="BF121" s="34">
        <v>16910.5</v>
      </c>
      <c r="BG121" s="34">
        <v>16988.2</v>
      </c>
      <c r="BH121" s="34">
        <v>17065.900000000001</v>
      </c>
      <c r="BI121" s="34">
        <v>17143.599999999999</v>
      </c>
      <c r="BJ121" s="34">
        <v>17221.3</v>
      </c>
      <c r="BK121" s="34">
        <v>17299</v>
      </c>
      <c r="BL121" s="34">
        <v>17376.7</v>
      </c>
      <c r="BM121" s="34">
        <f t="shared" si="30"/>
        <v>203392.2</v>
      </c>
      <c r="BN121" s="34">
        <f t="shared" si="37"/>
        <v>16500</v>
      </c>
      <c r="BO121" s="34">
        <f t="shared" si="37"/>
        <v>16600</v>
      </c>
      <c r="BP121" s="34">
        <f t="shared" si="37"/>
        <v>16700</v>
      </c>
      <c r="BQ121" s="34">
        <f t="shared" si="36"/>
        <v>16700</v>
      </c>
      <c r="BR121" s="34">
        <f t="shared" si="36"/>
        <v>16800</v>
      </c>
      <c r="BS121" s="34">
        <f t="shared" si="36"/>
        <v>16900</v>
      </c>
      <c r="BT121" s="34">
        <f t="shared" si="34"/>
        <v>17000</v>
      </c>
      <c r="BU121" s="34">
        <f t="shared" si="34"/>
        <v>17100</v>
      </c>
      <c r="BV121" s="34">
        <f t="shared" si="34"/>
        <v>17200</v>
      </c>
      <c r="BW121" s="34">
        <f t="shared" si="34"/>
        <v>17200</v>
      </c>
      <c r="BX121" s="34">
        <f t="shared" si="34"/>
        <v>17300</v>
      </c>
      <c r="BY121" s="34">
        <f t="shared" si="34"/>
        <v>17400</v>
      </c>
      <c r="BZ121" s="64">
        <f t="shared" si="31"/>
        <v>0.77923321568007209</v>
      </c>
    </row>
    <row r="122" spans="1:78" x14ac:dyDescent="0.25">
      <c r="A122" s="32" t="s">
        <v>302</v>
      </c>
      <c r="B122" s="33">
        <v>9</v>
      </c>
      <c r="C122" s="32" t="s">
        <v>258</v>
      </c>
      <c r="D122" s="32" t="s">
        <v>303</v>
      </c>
      <c r="E122" s="34">
        <v>2237</v>
      </c>
      <c r="F122" s="34">
        <v>3756</v>
      </c>
      <c r="G122" s="34">
        <v>2466</v>
      </c>
      <c r="H122" s="34">
        <v>3044</v>
      </c>
      <c r="I122" s="34">
        <v>3721</v>
      </c>
      <c r="J122" s="34">
        <v>3256</v>
      </c>
      <c r="K122" s="34">
        <v>4965</v>
      </c>
      <c r="L122" s="34">
        <v>5597</v>
      </c>
      <c r="M122" s="34">
        <v>4594</v>
      </c>
      <c r="N122" s="34">
        <v>5924</v>
      </c>
      <c r="O122" s="34">
        <v>6635</v>
      </c>
      <c r="P122" s="34">
        <v>5124</v>
      </c>
      <c r="Q122" s="34">
        <v>4008</v>
      </c>
      <c r="R122" s="34">
        <v>4121</v>
      </c>
      <c r="S122" s="34">
        <v>4446</v>
      </c>
      <c r="T122" s="34">
        <v>2935</v>
      </c>
      <c r="U122" s="34">
        <v>3610</v>
      </c>
      <c r="V122" s="34">
        <v>3813</v>
      </c>
      <c r="W122" s="34">
        <v>3565</v>
      </c>
      <c r="X122" s="34">
        <v>3730</v>
      </c>
      <c r="Y122" s="34">
        <v>4141</v>
      </c>
      <c r="Z122" s="34">
        <v>4557</v>
      </c>
      <c r="AA122" s="34">
        <v>4592</v>
      </c>
      <c r="AB122" s="34">
        <v>4641</v>
      </c>
      <c r="AC122" s="34">
        <v>5407</v>
      </c>
      <c r="AD122" s="34">
        <v>6548</v>
      </c>
      <c r="AE122" s="34">
        <v>6940</v>
      </c>
      <c r="AF122" s="34">
        <v>7148</v>
      </c>
      <c r="AG122" s="34">
        <v>6397</v>
      </c>
      <c r="AH122" s="34">
        <v>6451</v>
      </c>
      <c r="AI122" s="34">
        <v>5243</v>
      </c>
      <c r="AJ122" s="34">
        <v>4772</v>
      </c>
      <c r="AK122" s="34">
        <v>4745</v>
      </c>
      <c r="AL122" s="34">
        <v>6344</v>
      </c>
      <c r="AM122" s="34">
        <v>6885</v>
      </c>
      <c r="AN122" s="34">
        <v>6206</v>
      </c>
      <c r="AO122" s="34">
        <v>6286</v>
      </c>
      <c r="AP122" s="34">
        <v>6367</v>
      </c>
      <c r="AQ122" s="34">
        <v>6448</v>
      </c>
      <c r="AR122" s="34">
        <v>6528</v>
      </c>
      <c r="AS122" s="34">
        <v>6609</v>
      </c>
      <c r="AT122" s="34">
        <v>6690</v>
      </c>
      <c r="AU122" s="34">
        <v>6770</v>
      </c>
      <c r="AV122" s="34">
        <v>6851</v>
      </c>
      <c r="AW122" s="34">
        <v>6932</v>
      </c>
      <c r="AX122" s="34">
        <v>7012</v>
      </c>
      <c r="AY122" s="34">
        <v>7093</v>
      </c>
      <c r="AZ122" s="34">
        <v>7174</v>
      </c>
      <c r="BA122" s="34">
        <v>7254.5</v>
      </c>
      <c r="BB122" s="34">
        <v>7335.2</v>
      </c>
      <c r="BC122" s="34">
        <v>7415.9</v>
      </c>
      <c r="BD122" s="34">
        <v>7496.6</v>
      </c>
      <c r="BE122" s="34">
        <v>7577.3</v>
      </c>
      <c r="BF122" s="34">
        <v>7658</v>
      </c>
      <c r="BG122" s="34">
        <v>7738.7</v>
      </c>
      <c r="BH122" s="34">
        <v>7819.4</v>
      </c>
      <c r="BI122" s="34">
        <v>7900.1</v>
      </c>
      <c r="BJ122" s="34">
        <v>7980.8</v>
      </c>
      <c r="BK122" s="34">
        <v>8061.5</v>
      </c>
      <c r="BL122" s="34">
        <v>8142.2</v>
      </c>
      <c r="BM122" s="34">
        <f t="shared" si="30"/>
        <v>92380.2</v>
      </c>
      <c r="BN122" s="34">
        <f t="shared" si="37"/>
        <v>7200</v>
      </c>
      <c r="BO122" s="34">
        <f t="shared" si="37"/>
        <v>7300</v>
      </c>
      <c r="BP122" s="34">
        <f t="shared" si="37"/>
        <v>7400</v>
      </c>
      <c r="BQ122" s="34">
        <f t="shared" si="36"/>
        <v>7500</v>
      </c>
      <c r="BR122" s="34">
        <f t="shared" si="36"/>
        <v>7600</v>
      </c>
      <c r="BS122" s="34">
        <f t="shared" si="36"/>
        <v>7700</v>
      </c>
      <c r="BT122" s="34">
        <f t="shared" si="34"/>
        <v>7700</v>
      </c>
      <c r="BU122" s="34">
        <f t="shared" si="34"/>
        <v>7800</v>
      </c>
      <c r="BV122" s="34">
        <f t="shared" si="34"/>
        <v>7900</v>
      </c>
      <c r="BW122" s="34">
        <f t="shared" si="34"/>
        <v>8000</v>
      </c>
      <c r="BX122" s="34">
        <f t="shared" si="34"/>
        <v>8100</v>
      </c>
      <c r="BY122" s="34">
        <f t="shared" si="34"/>
        <v>8200</v>
      </c>
      <c r="BZ122" s="64">
        <f t="shared" si="31"/>
        <v>0.86934097874425253</v>
      </c>
    </row>
    <row r="123" spans="1:78" x14ac:dyDescent="0.25">
      <c r="A123" s="32" t="s">
        <v>304</v>
      </c>
      <c r="B123" s="33">
        <v>9</v>
      </c>
      <c r="C123" s="32" t="s">
        <v>258</v>
      </c>
      <c r="D123" s="32" t="s">
        <v>305</v>
      </c>
      <c r="E123" s="34">
        <v>470</v>
      </c>
      <c r="F123" s="34">
        <v>1069</v>
      </c>
      <c r="G123" s="34">
        <v>1978</v>
      </c>
      <c r="H123" s="34">
        <v>2527</v>
      </c>
      <c r="I123" s="34">
        <v>2422</v>
      </c>
      <c r="J123" s="34">
        <v>2035</v>
      </c>
      <c r="K123" s="34">
        <v>1803</v>
      </c>
      <c r="L123" s="34">
        <v>845</v>
      </c>
      <c r="M123" s="34">
        <v>192</v>
      </c>
      <c r="N123" s="34">
        <v>-1057</v>
      </c>
      <c r="O123" s="34">
        <v>-391</v>
      </c>
      <c r="P123" s="34">
        <v>-74</v>
      </c>
      <c r="Q123" s="34">
        <v>-254</v>
      </c>
      <c r="R123" s="34">
        <v>101</v>
      </c>
      <c r="S123" s="34">
        <v>-833</v>
      </c>
      <c r="T123" s="34">
        <v>-629</v>
      </c>
      <c r="U123" s="34">
        <v>-279</v>
      </c>
      <c r="V123" s="34">
        <v>-69</v>
      </c>
      <c r="W123" s="34">
        <v>-175</v>
      </c>
      <c r="X123" s="34">
        <v>-463</v>
      </c>
      <c r="Y123" s="34">
        <v>-754</v>
      </c>
      <c r="Z123" s="34">
        <v>1030</v>
      </c>
      <c r="AA123" s="34">
        <v>782</v>
      </c>
      <c r="AB123" s="34">
        <v>879</v>
      </c>
      <c r="AC123" s="34">
        <v>1807</v>
      </c>
      <c r="AD123" s="34">
        <v>2236</v>
      </c>
      <c r="AE123" s="34">
        <v>2767</v>
      </c>
      <c r="AF123" s="34">
        <v>3317</v>
      </c>
      <c r="AG123" s="34">
        <v>2736</v>
      </c>
      <c r="AH123" s="34">
        <v>2805</v>
      </c>
      <c r="AI123" s="34">
        <v>2995</v>
      </c>
      <c r="AJ123" s="34">
        <v>2182</v>
      </c>
      <c r="AK123" s="34">
        <v>1604</v>
      </c>
      <c r="AL123" s="34">
        <v>2412</v>
      </c>
      <c r="AM123" s="34">
        <v>3381</v>
      </c>
      <c r="AN123" s="34">
        <v>2096</v>
      </c>
      <c r="AO123" s="34">
        <v>2150</v>
      </c>
      <c r="AP123" s="34">
        <v>2203</v>
      </c>
      <c r="AQ123" s="34">
        <v>2257</v>
      </c>
      <c r="AR123" s="34">
        <v>2311</v>
      </c>
      <c r="AS123" s="34">
        <v>2365</v>
      </c>
      <c r="AT123" s="34">
        <v>2419</v>
      </c>
      <c r="AU123" s="34">
        <v>2473</v>
      </c>
      <c r="AV123" s="34">
        <v>2527</v>
      </c>
      <c r="AW123" s="34">
        <v>2581</v>
      </c>
      <c r="AX123" s="34">
        <v>2635</v>
      </c>
      <c r="AY123" s="34">
        <v>2689</v>
      </c>
      <c r="AZ123" s="34">
        <v>2742</v>
      </c>
      <c r="BA123" s="34">
        <v>2796</v>
      </c>
      <c r="BB123" s="34">
        <v>2849.7</v>
      </c>
      <c r="BC123" s="34">
        <v>2903.4</v>
      </c>
      <c r="BD123" s="34">
        <v>2957.1</v>
      </c>
      <c r="BE123" s="34">
        <v>3010.8</v>
      </c>
      <c r="BF123" s="34">
        <v>3064.5</v>
      </c>
      <c r="BG123" s="34">
        <v>3118.2</v>
      </c>
      <c r="BH123" s="34">
        <v>3171.9</v>
      </c>
      <c r="BI123" s="34">
        <v>3225.6</v>
      </c>
      <c r="BJ123" s="34">
        <v>3279.3</v>
      </c>
      <c r="BK123" s="34">
        <v>3333</v>
      </c>
      <c r="BL123" s="34">
        <v>3386.7</v>
      </c>
      <c r="BM123" s="34">
        <f t="shared" si="30"/>
        <v>37096.199999999997</v>
      </c>
      <c r="BN123" s="34">
        <f t="shared" si="37"/>
        <v>2700</v>
      </c>
      <c r="BO123" s="34">
        <f t="shared" si="37"/>
        <v>2800</v>
      </c>
      <c r="BP123" s="34">
        <f t="shared" si="37"/>
        <v>2900</v>
      </c>
      <c r="BQ123" s="34">
        <f t="shared" si="36"/>
        <v>2900</v>
      </c>
      <c r="BR123" s="34">
        <f t="shared" si="36"/>
        <v>3000</v>
      </c>
      <c r="BS123" s="34">
        <f t="shared" si="36"/>
        <v>3100</v>
      </c>
      <c r="BT123" s="34">
        <f t="shared" si="34"/>
        <v>3100</v>
      </c>
      <c r="BU123" s="34">
        <f t="shared" si="34"/>
        <v>3200</v>
      </c>
      <c r="BV123" s="34">
        <f t="shared" si="34"/>
        <v>3300</v>
      </c>
      <c r="BW123" s="34">
        <f t="shared" si="34"/>
        <v>3300</v>
      </c>
      <c r="BX123" s="34">
        <f t="shared" si="34"/>
        <v>3400</v>
      </c>
      <c r="BY123" s="34">
        <f t="shared" si="34"/>
        <v>3500</v>
      </c>
      <c r="BZ123" s="64">
        <f t="shared" si="31"/>
        <v>0.70594059112292584</v>
      </c>
    </row>
    <row r="124" spans="1:78" x14ac:dyDescent="0.25">
      <c r="A124" s="32" t="s">
        <v>306</v>
      </c>
      <c r="B124" s="33">
        <v>9</v>
      </c>
      <c r="C124" s="32" t="s">
        <v>258</v>
      </c>
      <c r="D124" s="32" t="s">
        <v>307</v>
      </c>
      <c r="E124" s="34">
        <v>10259</v>
      </c>
      <c r="F124" s="34">
        <v>10723</v>
      </c>
      <c r="G124" s="34">
        <v>11005</v>
      </c>
      <c r="H124" s="34">
        <v>9804</v>
      </c>
      <c r="I124" s="34">
        <v>11299</v>
      </c>
      <c r="J124" s="34">
        <v>10426</v>
      </c>
      <c r="K124" s="34">
        <v>10583</v>
      </c>
      <c r="L124" s="34">
        <v>10471</v>
      </c>
      <c r="M124" s="34">
        <v>11409</v>
      </c>
      <c r="N124" s="34">
        <v>11284</v>
      </c>
      <c r="O124" s="34">
        <v>11228</v>
      </c>
      <c r="P124" s="34">
        <v>10732</v>
      </c>
      <c r="Q124" s="34">
        <v>10962</v>
      </c>
      <c r="R124" s="34">
        <v>9176</v>
      </c>
      <c r="S124" s="34">
        <v>8952</v>
      </c>
      <c r="T124" s="34">
        <v>7915</v>
      </c>
      <c r="U124" s="34">
        <v>7349</v>
      </c>
      <c r="V124" s="34">
        <v>8011</v>
      </c>
      <c r="W124" s="34">
        <v>7559</v>
      </c>
      <c r="X124" s="34">
        <v>6882</v>
      </c>
      <c r="Y124" s="34">
        <v>7187</v>
      </c>
      <c r="Z124" s="34">
        <v>7466</v>
      </c>
      <c r="AA124" s="34">
        <v>9142</v>
      </c>
      <c r="AB124" s="34">
        <v>9614</v>
      </c>
      <c r="AC124" s="34">
        <v>11017</v>
      </c>
      <c r="AD124" s="34">
        <v>11061</v>
      </c>
      <c r="AE124" s="34">
        <v>11017</v>
      </c>
      <c r="AF124" s="34">
        <v>11252</v>
      </c>
      <c r="AG124" s="34">
        <v>10349</v>
      </c>
      <c r="AH124" s="34">
        <v>10334</v>
      </c>
      <c r="AI124" s="34">
        <v>8757</v>
      </c>
      <c r="AJ124" s="34">
        <v>9185</v>
      </c>
      <c r="AK124" s="34">
        <v>7758</v>
      </c>
      <c r="AL124" s="34">
        <v>8391</v>
      </c>
      <c r="AM124" s="34">
        <v>8642</v>
      </c>
      <c r="AN124" s="34">
        <v>8688</v>
      </c>
      <c r="AO124" s="34">
        <v>8636</v>
      </c>
      <c r="AP124" s="34">
        <v>8583</v>
      </c>
      <c r="AQ124" s="34">
        <v>8530</v>
      </c>
      <c r="AR124" s="34">
        <v>8478</v>
      </c>
      <c r="AS124" s="34">
        <v>8425</v>
      </c>
      <c r="AT124" s="34">
        <v>8373</v>
      </c>
      <c r="AU124" s="34">
        <v>8320</v>
      </c>
      <c r="AV124" s="34">
        <v>8268</v>
      </c>
      <c r="AW124" s="34">
        <v>8215</v>
      </c>
      <c r="AX124" s="34">
        <v>8162</v>
      </c>
      <c r="AY124" s="34">
        <v>8110</v>
      </c>
      <c r="AZ124" s="34">
        <v>8057</v>
      </c>
      <c r="BA124" s="34">
        <v>8004.5</v>
      </c>
      <c r="BB124" s="34">
        <v>7951.9</v>
      </c>
      <c r="BC124" s="34">
        <v>7899.3</v>
      </c>
      <c r="BD124" s="34">
        <v>7846.7</v>
      </c>
      <c r="BE124" s="34">
        <v>7794.1</v>
      </c>
      <c r="BF124" s="34">
        <v>7741.5</v>
      </c>
      <c r="BG124" s="34">
        <v>7688.9</v>
      </c>
      <c r="BH124" s="34">
        <v>7636.3</v>
      </c>
      <c r="BI124" s="34">
        <v>7583.7</v>
      </c>
      <c r="BJ124" s="34">
        <v>7531.1</v>
      </c>
      <c r="BK124" s="34">
        <v>7478.5</v>
      </c>
      <c r="BL124" s="34">
        <v>7425.9</v>
      </c>
      <c r="BM124" s="34">
        <f t="shared" si="30"/>
        <v>92582.400000000009</v>
      </c>
      <c r="BN124" s="34">
        <f t="shared" si="37"/>
        <v>8000</v>
      </c>
      <c r="BO124" s="34">
        <f t="shared" si="37"/>
        <v>7900</v>
      </c>
      <c r="BP124" s="34">
        <f t="shared" si="37"/>
        <v>7900</v>
      </c>
      <c r="BQ124" s="34">
        <f t="shared" si="36"/>
        <v>7800</v>
      </c>
      <c r="BR124" s="34">
        <f t="shared" si="36"/>
        <v>7800</v>
      </c>
      <c r="BS124" s="34">
        <f t="shared" si="36"/>
        <v>7700</v>
      </c>
      <c r="BT124" s="34">
        <f t="shared" si="34"/>
        <v>7700</v>
      </c>
      <c r="BU124" s="34">
        <f t="shared" si="34"/>
        <v>7600</v>
      </c>
      <c r="BV124" s="34">
        <f t="shared" si="34"/>
        <v>7600</v>
      </c>
      <c r="BW124" s="34">
        <f t="shared" si="34"/>
        <v>7500</v>
      </c>
      <c r="BX124" s="34">
        <f t="shared" si="34"/>
        <v>7500</v>
      </c>
      <c r="BY124" s="34">
        <f t="shared" si="34"/>
        <v>7400</v>
      </c>
      <c r="BZ124" s="64">
        <f t="shared" si="31"/>
        <v>0.67061741997906954</v>
      </c>
    </row>
    <row r="125" spans="1:78" x14ac:dyDescent="0.25">
      <c r="A125" s="32" t="s">
        <v>308</v>
      </c>
      <c r="B125" s="33">
        <v>9</v>
      </c>
      <c r="C125" s="32" t="s">
        <v>258</v>
      </c>
      <c r="D125" s="32" t="s">
        <v>309</v>
      </c>
      <c r="E125" s="34">
        <v>8569</v>
      </c>
      <c r="F125" s="34">
        <v>9018</v>
      </c>
      <c r="G125" s="34">
        <v>8451</v>
      </c>
      <c r="H125" s="34">
        <v>8976</v>
      </c>
      <c r="I125" s="34">
        <v>8593</v>
      </c>
      <c r="J125" s="34">
        <v>7968</v>
      </c>
      <c r="K125" s="34">
        <v>8476</v>
      </c>
      <c r="L125" s="34">
        <v>8340</v>
      </c>
      <c r="M125" s="34">
        <v>7961</v>
      </c>
      <c r="N125" s="34">
        <v>7532</v>
      </c>
      <c r="O125" s="34">
        <v>6226</v>
      </c>
      <c r="P125" s="34">
        <v>7581</v>
      </c>
      <c r="Q125" s="34">
        <v>6911</v>
      </c>
      <c r="R125" s="34">
        <v>5415</v>
      </c>
      <c r="S125" s="34">
        <v>6346</v>
      </c>
      <c r="T125" s="34">
        <v>6714</v>
      </c>
      <c r="U125" s="34">
        <v>5956</v>
      </c>
      <c r="V125" s="34">
        <v>4952</v>
      </c>
      <c r="W125" s="34">
        <v>6604</v>
      </c>
      <c r="X125" s="34">
        <v>5417</v>
      </c>
      <c r="Y125" s="34">
        <v>4207</v>
      </c>
      <c r="Z125" s="34">
        <v>5865</v>
      </c>
      <c r="AA125" s="34">
        <v>6618</v>
      </c>
      <c r="AB125" s="34">
        <v>5835</v>
      </c>
      <c r="AC125" s="34">
        <v>5769</v>
      </c>
      <c r="AD125" s="34">
        <v>7016</v>
      </c>
      <c r="AE125" s="34">
        <v>6717</v>
      </c>
      <c r="AF125" s="34">
        <v>7869</v>
      </c>
      <c r="AG125" s="34">
        <v>7810</v>
      </c>
      <c r="AH125" s="34">
        <v>8368</v>
      </c>
      <c r="AI125" s="34">
        <v>9824</v>
      </c>
      <c r="AJ125" s="34">
        <v>11038</v>
      </c>
      <c r="AK125" s="34">
        <v>10695</v>
      </c>
      <c r="AL125" s="34">
        <v>10629</v>
      </c>
      <c r="AM125" s="34">
        <v>10620</v>
      </c>
      <c r="AN125" s="34">
        <v>8047</v>
      </c>
      <c r="AO125" s="34">
        <v>8073</v>
      </c>
      <c r="AP125" s="34">
        <v>8100</v>
      </c>
      <c r="AQ125" s="34">
        <v>8126</v>
      </c>
      <c r="AR125" s="34">
        <v>8153</v>
      </c>
      <c r="AS125" s="34">
        <v>8180</v>
      </c>
      <c r="AT125" s="34">
        <v>8206</v>
      </c>
      <c r="AU125" s="34">
        <v>8233</v>
      </c>
      <c r="AV125" s="34">
        <v>8259</v>
      </c>
      <c r="AW125" s="34">
        <v>8286</v>
      </c>
      <c r="AX125" s="34">
        <v>8313</v>
      </c>
      <c r="AY125" s="34">
        <v>8339</v>
      </c>
      <c r="AZ125" s="34">
        <v>8366</v>
      </c>
      <c r="BA125" s="34">
        <v>8392.5</v>
      </c>
      <c r="BB125" s="34">
        <v>8419.1</v>
      </c>
      <c r="BC125" s="34">
        <v>8445.7000000000007</v>
      </c>
      <c r="BD125" s="34">
        <v>8472.2999999999993</v>
      </c>
      <c r="BE125" s="34">
        <v>8498.9</v>
      </c>
      <c r="BF125" s="34">
        <v>8525.5</v>
      </c>
      <c r="BG125" s="34">
        <v>8552.1</v>
      </c>
      <c r="BH125" s="34">
        <v>8578.7000000000007</v>
      </c>
      <c r="BI125" s="34">
        <v>8605.2999999999993</v>
      </c>
      <c r="BJ125" s="34">
        <v>8631.9</v>
      </c>
      <c r="BK125" s="34">
        <v>8658.5</v>
      </c>
      <c r="BL125" s="34">
        <v>8685.1</v>
      </c>
      <c r="BM125" s="34">
        <f t="shared" si="30"/>
        <v>102465.60000000001</v>
      </c>
      <c r="BN125" s="34">
        <f t="shared" si="37"/>
        <v>8400</v>
      </c>
      <c r="BO125" s="34">
        <f t="shared" si="37"/>
        <v>8400</v>
      </c>
      <c r="BP125" s="34">
        <f t="shared" si="37"/>
        <v>8400</v>
      </c>
      <c r="BQ125" s="34">
        <f t="shared" si="36"/>
        <v>8500</v>
      </c>
      <c r="BR125" s="34">
        <f t="shared" si="36"/>
        <v>8500</v>
      </c>
      <c r="BS125" s="34">
        <f t="shared" si="36"/>
        <v>8500</v>
      </c>
      <c r="BT125" s="34">
        <f t="shared" si="34"/>
        <v>8600</v>
      </c>
      <c r="BU125" s="34">
        <f t="shared" si="34"/>
        <v>8600</v>
      </c>
      <c r="BV125" s="34">
        <f t="shared" si="34"/>
        <v>8600</v>
      </c>
      <c r="BW125" s="34">
        <f t="shared" si="34"/>
        <v>8600</v>
      </c>
      <c r="BX125" s="34">
        <f t="shared" si="34"/>
        <v>8700</v>
      </c>
      <c r="BY125" s="34">
        <f t="shared" si="34"/>
        <v>8700</v>
      </c>
      <c r="BZ125" s="64">
        <f t="shared" si="31"/>
        <v>0.3377779279515194</v>
      </c>
    </row>
    <row r="126" spans="1:78" x14ac:dyDescent="0.25">
      <c r="A126" s="32" t="s">
        <v>310</v>
      </c>
      <c r="B126" s="33">
        <v>9</v>
      </c>
      <c r="C126" s="32" t="s">
        <v>258</v>
      </c>
      <c r="D126" s="32" t="s">
        <v>311</v>
      </c>
      <c r="E126" s="34">
        <v>7228</v>
      </c>
      <c r="F126" s="34">
        <v>8530</v>
      </c>
      <c r="G126" s="34">
        <v>8279</v>
      </c>
      <c r="H126" s="34">
        <v>8761</v>
      </c>
      <c r="I126" s="34">
        <v>8896</v>
      </c>
      <c r="J126" s="34">
        <v>10366</v>
      </c>
      <c r="K126" s="34">
        <v>11234</v>
      </c>
      <c r="L126" s="34">
        <v>9756</v>
      </c>
      <c r="M126" s="34">
        <v>10158</v>
      </c>
      <c r="N126" s="34">
        <v>10936</v>
      </c>
      <c r="O126" s="34">
        <v>9200</v>
      </c>
      <c r="P126" s="34">
        <v>9244</v>
      </c>
      <c r="Q126" s="34">
        <v>10733</v>
      </c>
      <c r="R126" s="34">
        <v>10626</v>
      </c>
      <c r="S126" s="34">
        <v>10785</v>
      </c>
      <c r="T126" s="34">
        <v>9507</v>
      </c>
      <c r="U126" s="34">
        <v>9419</v>
      </c>
      <c r="V126" s="34">
        <v>8221</v>
      </c>
      <c r="W126" s="34">
        <v>8827</v>
      </c>
      <c r="X126" s="34">
        <v>10338</v>
      </c>
      <c r="Y126" s="34">
        <v>10125</v>
      </c>
      <c r="Z126" s="34">
        <v>10921</v>
      </c>
      <c r="AA126" s="34">
        <v>9550</v>
      </c>
      <c r="AB126" s="34">
        <v>9007</v>
      </c>
      <c r="AC126" s="34">
        <v>8437</v>
      </c>
      <c r="AD126" s="34">
        <v>6958</v>
      </c>
      <c r="AE126" s="34">
        <v>6990</v>
      </c>
      <c r="AF126" s="34">
        <v>6946</v>
      </c>
      <c r="AG126" s="34">
        <v>8246</v>
      </c>
      <c r="AH126" s="34">
        <v>8558</v>
      </c>
      <c r="AI126" s="34">
        <v>7410</v>
      </c>
      <c r="AJ126" s="34">
        <v>7479</v>
      </c>
      <c r="AK126" s="34">
        <v>7779</v>
      </c>
      <c r="AL126" s="34">
        <v>7964</v>
      </c>
      <c r="AM126" s="34">
        <v>8894</v>
      </c>
      <c r="AN126" s="34">
        <v>8125</v>
      </c>
      <c r="AO126" s="34">
        <v>8075</v>
      </c>
      <c r="AP126" s="34">
        <v>8024</v>
      </c>
      <c r="AQ126" s="34">
        <v>7973</v>
      </c>
      <c r="AR126" s="34">
        <v>7923</v>
      </c>
      <c r="AS126" s="34">
        <v>7872</v>
      </c>
      <c r="AT126" s="34">
        <v>7821</v>
      </c>
      <c r="AU126" s="34">
        <v>7771</v>
      </c>
      <c r="AV126" s="34">
        <v>7720</v>
      </c>
      <c r="AW126" s="34">
        <v>7669</v>
      </c>
      <c r="AX126" s="34">
        <v>7619</v>
      </c>
      <c r="AY126" s="34">
        <v>7568</v>
      </c>
      <c r="AZ126" s="34">
        <v>7517</v>
      </c>
      <c r="BA126" s="34">
        <v>7466.5</v>
      </c>
      <c r="BB126" s="34">
        <v>7415.8</v>
      </c>
      <c r="BC126" s="34">
        <v>7365.1</v>
      </c>
      <c r="BD126" s="34">
        <v>7314.4</v>
      </c>
      <c r="BE126" s="34">
        <v>7263.7</v>
      </c>
      <c r="BF126" s="34">
        <v>7213</v>
      </c>
      <c r="BG126" s="34">
        <v>7162.3</v>
      </c>
      <c r="BH126" s="34">
        <v>7111.6</v>
      </c>
      <c r="BI126" s="34">
        <v>7060.9</v>
      </c>
      <c r="BJ126" s="34">
        <v>7010.2</v>
      </c>
      <c r="BK126" s="34">
        <v>6959.5</v>
      </c>
      <c r="BL126" s="34">
        <v>6908.8</v>
      </c>
      <c r="BM126" s="34">
        <f t="shared" si="30"/>
        <v>86251.8</v>
      </c>
      <c r="BN126" s="34">
        <f t="shared" si="37"/>
        <v>7400</v>
      </c>
      <c r="BO126" s="34">
        <f t="shared" si="37"/>
        <v>7400</v>
      </c>
      <c r="BP126" s="34">
        <f t="shared" si="37"/>
        <v>7400</v>
      </c>
      <c r="BQ126" s="34">
        <f t="shared" si="36"/>
        <v>7300</v>
      </c>
      <c r="BR126" s="34">
        <f t="shared" si="36"/>
        <v>7300</v>
      </c>
      <c r="BS126" s="34">
        <f t="shared" si="36"/>
        <v>7200</v>
      </c>
      <c r="BT126" s="34">
        <f t="shared" si="34"/>
        <v>7200</v>
      </c>
      <c r="BU126" s="34">
        <f t="shared" si="34"/>
        <v>7100</v>
      </c>
      <c r="BV126" s="34">
        <f t="shared" si="34"/>
        <v>7100</v>
      </c>
      <c r="BW126" s="34">
        <f t="shared" si="34"/>
        <v>7000</v>
      </c>
      <c r="BX126" s="34">
        <f t="shared" si="34"/>
        <v>7000</v>
      </c>
      <c r="BY126" s="34">
        <f t="shared" si="34"/>
        <v>6900</v>
      </c>
      <c r="BZ126" s="64">
        <f t="shared" si="31"/>
        <v>0.710938878907724</v>
      </c>
    </row>
    <row r="127" spans="1:78" x14ac:dyDescent="0.25">
      <c r="A127" s="32" t="s">
        <v>312</v>
      </c>
      <c r="B127" s="33">
        <v>9</v>
      </c>
      <c r="C127" s="32" t="s">
        <v>258</v>
      </c>
      <c r="D127" s="32" t="s">
        <v>313</v>
      </c>
      <c r="E127" s="34">
        <v>9198</v>
      </c>
      <c r="F127" s="34">
        <v>7688</v>
      </c>
      <c r="G127" s="34">
        <v>8817</v>
      </c>
      <c r="H127" s="34">
        <v>8297</v>
      </c>
      <c r="I127" s="34">
        <v>7119</v>
      </c>
      <c r="J127" s="34">
        <v>8053</v>
      </c>
      <c r="K127" s="34">
        <v>9496</v>
      </c>
      <c r="L127" s="34">
        <v>8857</v>
      </c>
      <c r="M127" s="34">
        <v>10047</v>
      </c>
      <c r="N127" s="34">
        <v>11117</v>
      </c>
      <c r="O127" s="34">
        <v>11115</v>
      </c>
      <c r="P127" s="34">
        <v>12426</v>
      </c>
      <c r="Q127" s="34">
        <v>11525</v>
      </c>
      <c r="R127" s="34">
        <v>12109</v>
      </c>
      <c r="S127" s="34">
        <v>12797</v>
      </c>
      <c r="T127" s="34">
        <v>13340</v>
      </c>
      <c r="U127" s="34">
        <v>14322</v>
      </c>
      <c r="V127" s="34">
        <v>12797</v>
      </c>
      <c r="W127" s="34">
        <v>11618</v>
      </c>
      <c r="X127" s="34">
        <v>13033</v>
      </c>
      <c r="Y127" s="34">
        <v>13931</v>
      </c>
      <c r="Z127" s="34">
        <v>12978</v>
      </c>
      <c r="AA127" s="34">
        <v>12914</v>
      </c>
      <c r="AB127" s="34">
        <v>13879</v>
      </c>
      <c r="AC127" s="34">
        <v>13411</v>
      </c>
      <c r="AD127" s="34">
        <v>13689</v>
      </c>
      <c r="AE127" s="34">
        <v>13039</v>
      </c>
      <c r="AF127" s="34">
        <v>11597</v>
      </c>
      <c r="AG127" s="34">
        <v>12389</v>
      </c>
      <c r="AH127" s="34">
        <v>11544</v>
      </c>
      <c r="AI127" s="34">
        <v>10449</v>
      </c>
      <c r="AJ127" s="34">
        <v>10228</v>
      </c>
      <c r="AK127" s="34">
        <v>10187</v>
      </c>
      <c r="AL127" s="34">
        <v>9808</v>
      </c>
      <c r="AM127" s="34">
        <v>10197</v>
      </c>
      <c r="AN127" s="34">
        <v>12900</v>
      </c>
      <c r="AO127" s="34">
        <v>12991</v>
      </c>
      <c r="AP127" s="34">
        <v>13082</v>
      </c>
      <c r="AQ127" s="34">
        <v>13173</v>
      </c>
      <c r="AR127" s="34">
        <v>13264</v>
      </c>
      <c r="AS127" s="34">
        <v>13356</v>
      </c>
      <c r="AT127" s="34">
        <v>13447</v>
      </c>
      <c r="AU127" s="34">
        <v>13538</v>
      </c>
      <c r="AV127" s="34">
        <v>13629</v>
      </c>
      <c r="AW127" s="34">
        <v>13721</v>
      </c>
      <c r="AX127" s="34">
        <v>13812</v>
      </c>
      <c r="AY127" s="34">
        <v>13903</v>
      </c>
      <c r="AZ127" s="34">
        <v>13994</v>
      </c>
      <c r="BA127" s="34">
        <v>14085</v>
      </c>
      <c r="BB127" s="34">
        <v>14176</v>
      </c>
      <c r="BC127" s="34">
        <v>14267</v>
      </c>
      <c r="BD127" s="34">
        <v>14358</v>
      </c>
      <c r="BE127" s="34">
        <v>14449</v>
      </c>
      <c r="BF127" s="34">
        <v>14540</v>
      </c>
      <c r="BG127" s="34">
        <v>14631</v>
      </c>
      <c r="BH127" s="34">
        <v>14722</v>
      </c>
      <c r="BI127" s="34">
        <v>14813</v>
      </c>
      <c r="BJ127" s="34">
        <v>14904</v>
      </c>
      <c r="BK127" s="34">
        <v>14995</v>
      </c>
      <c r="BL127" s="34">
        <v>15086</v>
      </c>
      <c r="BM127" s="34">
        <f t="shared" si="30"/>
        <v>175026</v>
      </c>
      <c r="BN127" s="34">
        <f t="shared" si="37"/>
        <v>14000</v>
      </c>
      <c r="BO127" s="34">
        <f t="shared" si="37"/>
        <v>14100</v>
      </c>
      <c r="BP127" s="34">
        <f t="shared" si="37"/>
        <v>14200</v>
      </c>
      <c r="BQ127" s="34">
        <f t="shared" si="36"/>
        <v>14300</v>
      </c>
      <c r="BR127" s="34">
        <f t="shared" si="36"/>
        <v>14400</v>
      </c>
      <c r="BS127" s="34">
        <f t="shared" si="36"/>
        <v>14500</v>
      </c>
      <c r="BT127" s="34">
        <f t="shared" si="34"/>
        <v>14600</v>
      </c>
      <c r="BU127" s="34">
        <f t="shared" si="34"/>
        <v>14700</v>
      </c>
      <c r="BV127" s="34">
        <f t="shared" si="34"/>
        <v>14800</v>
      </c>
      <c r="BW127" s="34">
        <f t="shared" si="34"/>
        <v>14900</v>
      </c>
      <c r="BX127" s="34">
        <f t="shared" si="34"/>
        <v>15000</v>
      </c>
      <c r="BY127" s="34">
        <f t="shared" si="34"/>
        <v>15100</v>
      </c>
      <c r="BZ127" s="64">
        <f t="shared" si="31"/>
        <v>0.76697472989606252</v>
      </c>
    </row>
    <row r="128" spans="1:78" x14ac:dyDescent="0.25">
      <c r="A128" s="37" t="s">
        <v>314</v>
      </c>
      <c r="B128" s="38">
        <v>9</v>
      </c>
      <c r="C128" s="37" t="s">
        <v>258</v>
      </c>
      <c r="D128" s="37" t="s">
        <v>315</v>
      </c>
      <c r="E128" s="39">
        <v>7921</v>
      </c>
      <c r="F128" s="39">
        <v>7893</v>
      </c>
      <c r="G128" s="39">
        <v>7275</v>
      </c>
      <c r="H128" s="39">
        <v>6633</v>
      </c>
      <c r="I128" s="39">
        <v>6794</v>
      </c>
      <c r="J128" s="39">
        <v>7015</v>
      </c>
      <c r="K128" s="39">
        <v>6736</v>
      </c>
      <c r="L128" s="39">
        <v>6908</v>
      </c>
      <c r="M128" s="39">
        <v>8404</v>
      </c>
      <c r="N128" s="39">
        <v>8105</v>
      </c>
      <c r="O128" s="39">
        <v>9741</v>
      </c>
      <c r="P128" s="39">
        <v>9742</v>
      </c>
      <c r="Q128" s="39">
        <v>9129</v>
      </c>
      <c r="R128" s="39">
        <v>9755</v>
      </c>
      <c r="S128" s="39">
        <v>9610</v>
      </c>
      <c r="T128" s="39">
        <v>10189</v>
      </c>
      <c r="U128" s="39">
        <v>10163</v>
      </c>
      <c r="V128" s="39">
        <v>9020</v>
      </c>
      <c r="W128" s="39">
        <v>8198</v>
      </c>
      <c r="X128" s="39">
        <v>8283</v>
      </c>
      <c r="Y128" s="39">
        <v>9009</v>
      </c>
      <c r="Z128" s="39">
        <v>9145</v>
      </c>
      <c r="AA128" s="39">
        <v>8773</v>
      </c>
      <c r="AB128" s="39">
        <v>9150</v>
      </c>
      <c r="AC128" s="39">
        <v>8034</v>
      </c>
      <c r="AD128" s="39">
        <v>6234</v>
      </c>
      <c r="AE128" s="39">
        <v>7012</v>
      </c>
      <c r="AF128" s="39">
        <v>6617</v>
      </c>
      <c r="AG128" s="39">
        <v>7346</v>
      </c>
      <c r="AH128" s="39">
        <v>7097</v>
      </c>
      <c r="AI128" s="39">
        <v>6300</v>
      </c>
      <c r="AJ128" s="39">
        <v>4950</v>
      </c>
      <c r="AK128" s="39">
        <v>4313</v>
      </c>
      <c r="AL128" s="39">
        <v>4835</v>
      </c>
      <c r="AM128" s="39">
        <v>4739</v>
      </c>
      <c r="AN128" s="39">
        <v>6598</v>
      </c>
      <c r="AO128" s="39">
        <v>6534</v>
      </c>
      <c r="AP128" s="39">
        <v>6471</v>
      </c>
      <c r="AQ128" s="39">
        <v>6407</v>
      </c>
      <c r="AR128" s="39">
        <v>6343</v>
      </c>
      <c r="AS128" s="39">
        <v>6280</v>
      </c>
      <c r="AT128" s="39">
        <v>6216</v>
      </c>
      <c r="AU128" s="39">
        <v>6152</v>
      </c>
      <c r="AV128" s="39">
        <v>6088</v>
      </c>
      <c r="AW128" s="39">
        <v>6025</v>
      </c>
      <c r="AX128" s="39">
        <v>5961</v>
      </c>
      <c r="AY128" s="39">
        <v>5897</v>
      </c>
      <c r="AZ128" s="39">
        <v>5834</v>
      </c>
      <c r="BA128" s="39">
        <v>5770</v>
      </c>
      <c r="BB128" s="39">
        <v>5706.3</v>
      </c>
      <c r="BC128" s="39">
        <v>5642.6</v>
      </c>
      <c r="BD128" s="39">
        <v>5578.9</v>
      </c>
      <c r="BE128" s="39">
        <v>5515.2</v>
      </c>
      <c r="BF128" s="39">
        <v>5451.5</v>
      </c>
      <c r="BG128" s="39">
        <v>5387.8</v>
      </c>
      <c r="BH128" s="39">
        <v>5324.1</v>
      </c>
      <c r="BI128" s="39">
        <v>5260.4</v>
      </c>
      <c r="BJ128" s="39">
        <v>5196.7</v>
      </c>
      <c r="BK128" s="39">
        <v>5133</v>
      </c>
      <c r="BL128" s="39">
        <v>5069.3</v>
      </c>
      <c r="BM128" s="39">
        <f t="shared" si="30"/>
        <v>65035.8</v>
      </c>
      <c r="BN128" s="39">
        <f t="shared" si="37"/>
        <v>5700</v>
      </c>
      <c r="BO128" s="39">
        <f t="shared" si="37"/>
        <v>5700</v>
      </c>
      <c r="BP128" s="39">
        <f t="shared" si="37"/>
        <v>5600</v>
      </c>
      <c r="BQ128" s="39">
        <f t="shared" si="36"/>
        <v>5600</v>
      </c>
      <c r="BR128" s="39">
        <f t="shared" si="36"/>
        <v>5500</v>
      </c>
      <c r="BS128" s="39">
        <f t="shared" si="36"/>
        <v>5400</v>
      </c>
      <c r="BT128" s="39">
        <f t="shared" si="34"/>
        <v>5400</v>
      </c>
      <c r="BU128" s="39">
        <f t="shared" si="34"/>
        <v>5300</v>
      </c>
      <c r="BV128" s="39">
        <f t="shared" si="34"/>
        <v>5300</v>
      </c>
      <c r="BW128" s="39">
        <f t="shared" si="34"/>
        <v>5200</v>
      </c>
      <c r="BX128" s="39">
        <f t="shared" si="34"/>
        <v>5200</v>
      </c>
      <c r="BY128" s="39">
        <f t="shared" si="34"/>
        <v>5100</v>
      </c>
      <c r="BZ128" s="64">
        <f t="shared" si="31"/>
        <v>0.70826543604415215</v>
      </c>
    </row>
    <row r="129" spans="1:255" s="31" customFormat="1" x14ac:dyDescent="0.25">
      <c r="A129" s="40"/>
      <c r="B129" s="41"/>
      <c r="C129" s="40" t="s">
        <v>316</v>
      </c>
      <c r="D129" s="40"/>
      <c r="E129" s="43">
        <f t="shared" ref="E129:BL129" si="38">SUBTOTAL(9,E100:E128)</f>
        <v>185864</v>
      </c>
      <c r="F129" s="43">
        <f t="shared" si="38"/>
        <v>197096</v>
      </c>
      <c r="G129" s="43">
        <f t="shared" si="38"/>
        <v>197559</v>
      </c>
      <c r="H129" s="43">
        <f t="shared" si="38"/>
        <v>193449</v>
      </c>
      <c r="I129" s="43">
        <f t="shared" si="38"/>
        <v>194231</v>
      </c>
      <c r="J129" s="43">
        <f t="shared" si="38"/>
        <v>191381</v>
      </c>
      <c r="K129" s="43">
        <f t="shared" si="38"/>
        <v>193118</v>
      </c>
      <c r="L129" s="43">
        <f t="shared" si="38"/>
        <v>195825</v>
      </c>
      <c r="M129" s="43">
        <f t="shared" si="38"/>
        <v>199070</v>
      </c>
      <c r="N129" s="43">
        <f t="shared" si="38"/>
        <v>199517</v>
      </c>
      <c r="O129" s="43">
        <f t="shared" si="38"/>
        <v>200545</v>
      </c>
      <c r="P129" s="43">
        <f t="shared" si="38"/>
        <v>199412</v>
      </c>
      <c r="Q129" s="43">
        <f t="shared" si="38"/>
        <v>199018</v>
      </c>
      <c r="R129" s="43">
        <f t="shared" si="38"/>
        <v>195669</v>
      </c>
      <c r="S129" s="43">
        <f t="shared" si="38"/>
        <v>195073</v>
      </c>
      <c r="T129" s="43">
        <f t="shared" si="38"/>
        <v>199317</v>
      </c>
      <c r="U129" s="43">
        <f t="shared" si="38"/>
        <v>195504</v>
      </c>
      <c r="V129" s="43">
        <f t="shared" si="38"/>
        <v>192551</v>
      </c>
      <c r="W129" s="43">
        <f t="shared" si="38"/>
        <v>187110</v>
      </c>
      <c r="X129" s="43">
        <f t="shared" si="38"/>
        <v>195707</v>
      </c>
      <c r="Y129" s="43">
        <f t="shared" si="38"/>
        <v>196037</v>
      </c>
      <c r="Z129" s="43">
        <f t="shared" si="38"/>
        <v>202500</v>
      </c>
      <c r="AA129" s="43">
        <f t="shared" si="38"/>
        <v>211565</v>
      </c>
      <c r="AB129" s="43">
        <f t="shared" si="38"/>
        <v>211420</v>
      </c>
      <c r="AC129" s="43">
        <f t="shared" si="38"/>
        <v>212650</v>
      </c>
      <c r="AD129" s="43">
        <f t="shared" si="38"/>
        <v>212892</v>
      </c>
      <c r="AE129" s="43">
        <f t="shared" si="38"/>
        <v>207852</v>
      </c>
      <c r="AF129" s="43">
        <f t="shared" si="38"/>
        <v>210008</v>
      </c>
      <c r="AG129" s="43">
        <f t="shared" si="38"/>
        <v>216746</v>
      </c>
      <c r="AH129" s="43">
        <f t="shared" si="38"/>
        <v>210331</v>
      </c>
      <c r="AI129" s="43">
        <f t="shared" si="38"/>
        <v>204727</v>
      </c>
      <c r="AJ129" s="43">
        <f t="shared" si="38"/>
        <v>208854</v>
      </c>
      <c r="AK129" s="43">
        <f t="shared" si="38"/>
        <v>195829</v>
      </c>
      <c r="AL129" s="43">
        <f t="shared" si="38"/>
        <v>200018</v>
      </c>
      <c r="AM129" s="43">
        <f t="shared" si="38"/>
        <v>202349</v>
      </c>
      <c r="AN129" s="43">
        <f t="shared" si="38"/>
        <v>208892</v>
      </c>
      <c r="AO129" s="43">
        <f t="shared" si="38"/>
        <v>209368</v>
      </c>
      <c r="AP129" s="43">
        <f t="shared" si="38"/>
        <v>209843</v>
      </c>
      <c r="AQ129" s="43">
        <f t="shared" si="38"/>
        <v>210322</v>
      </c>
      <c r="AR129" s="43">
        <f t="shared" si="38"/>
        <v>210796</v>
      </c>
      <c r="AS129" s="43">
        <f t="shared" si="38"/>
        <v>211276</v>
      </c>
      <c r="AT129" s="43">
        <f t="shared" si="38"/>
        <v>211753</v>
      </c>
      <c r="AU129" s="43">
        <f t="shared" si="38"/>
        <v>212230</v>
      </c>
      <c r="AV129" s="43">
        <f t="shared" si="38"/>
        <v>212705</v>
      </c>
      <c r="AW129" s="43">
        <f t="shared" si="38"/>
        <v>213183</v>
      </c>
      <c r="AX129" s="43">
        <f t="shared" si="38"/>
        <v>213660</v>
      </c>
      <c r="AY129" s="43">
        <f t="shared" si="38"/>
        <v>214137</v>
      </c>
      <c r="AZ129" s="43">
        <f t="shared" si="38"/>
        <v>214612</v>
      </c>
      <c r="BA129" s="43">
        <f t="shared" si="38"/>
        <v>215089</v>
      </c>
      <c r="BB129" s="43">
        <f t="shared" si="38"/>
        <v>215565.40000000005</v>
      </c>
      <c r="BC129" s="43">
        <f t="shared" si="38"/>
        <v>216041.8</v>
      </c>
      <c r="BD129" s="43">
        <f t="shared" si="38"/>
        <v>216518.2</v>
      </c>
      <c r="BE129" s="43">
        <f t="shared" si="38"/>
        <v>216994.59999999995</v>
      </c>
      <c r="BF129" s="43">
        <f t="shared" si="38"/>
        <v>217471</v>
      </c>
      <c r="BG129" s="43">
        <f t="shared" si="38"/>
        <v>217947.40000000005</v>
      </c>
      <c r="BH129" s="43">
        <f t="shared" si="38"/>
        <v>218423.8</v>
      </c>
      <c r="BI129" s="43">
        <f t="shared" si="38"/>
        <v>218900.2</v>
      </c>
      <c r="BJ129" s="43">
        <f t="shared" si="38"/>
        <v>219376.59999999995</v>
      </c>
      <c r="BK129" s="43">
        <f t="shared" si="38"/>
        <v>219853</v>
      </c>
      <c r="BL129" s="43">
        <f t="shared" si="38"/>
        <v>220329.40000000005</v>
      </c>
      <c r="BM129" s="56">
        <f t="shared" si="30"/>
        <v>2612510.4</v>
      </c>
      <c r="BN129" s="43">
        <f t="shared" si="37"/>
        <v>215000</v>
      </c>
      <c r="BO129" s="43">
        <f t="shared" si="37"/>
        <v>215500</v>
      </c>
      <c r="BP129" s="43">
        <f t="shared" si="37"/>
        <v>216000</v>
      </c>
      <c r="BQ129" s="43">
        <f t="shared" si="36"/>
        <v>216500</v>
      </c>
      <c r="BR129" s="43">
        <f t="shared" si="36"/>
        <v>217000</v>
      </c>
      <c r="BS129" s="43">
        <f t="shared" si="36"/>
        <v>217500</v>
      </c>
      <c r="BT129" s="43">
        <f t="shared" si="34"/>
        <v>218000</v>
      </c>
      <c r="BU129" s="43">
        <f t="shared" si="34"/>
        <v>218400</v>
      </c>
      <c r="BV129" s="43">
        <f t="shared" si="34"/>
        <v>218900</v>
      </c>
      <c r="BW129" s="43">
        <f t="shared" ref="BW129:BY192" si="39">ROUND($BM129/SUM($AO129:$AZ129)*AX129,-2)</f>
        <v>219400</v>
      </c>
      <c r="BX129" s="43">
        <f t="shared" si="39"/>
        <v>219900</v>
      </c>
      <c r="BY129" s="43">
        <f t="shared" si="39"/>
        <v>220400</v>
      </c>
      <c r="BZ129" s="64">
        <f t="shared" si="31"/>
        <v>0.87884426693268014</v>
      </c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32" t="s">
        <v>317</v>
      </c>
      <c r="B130" s="33">
        <v>10</v>
      </c>
      <c r="C130" s="32" t="s">
        <v>318</v>
      </c>
      <c r="D130" s="32" t="s">
        <v>319</v>
      </c>
      <c r="E130" s="34">
        <v>263</v>
      </c>
      <c r="F130" s="34">
        <v>1281</v>
      </c>
      <c r="G130" s="34">
        <v>1023</v>
      </c>
      <c r="H130" s="34">
        <v>544</v>
      </c>
      <c r="I130" s="34">
        <v>595</v>
      </c>
      <c r="J130" s="34">
        <v>132</v>
      </c>
      <c r="K130" s="34">
        <v>395</v>
      </c>
      <c r="L130" s="34">
        <v>440</v>
      </c>
      <c r="M130" s="34">
        <v>-41</v>
      </c>
      <c r="N130" s="34">
        <v>375</v>
      </c>
      <c r="O130" s="34">
        <v>358</v>
      </c>
      <c r="P130" s="34">
        <v>447</v>
      </c>
      <c r="Q130" s="34">
        <v>225</v>
      </c>
      <c r="R130" s="34">
        <v>1271</v>
      </c>
      <c r="S130" s="34">
        <v>2490</v>
      </c>
      <c r="T130" s="34">
        <v>2722</v>
      </c>
      <c r="U130" s="34">
        <v>3355</v>
      </c>
      <c r="V130" s="34">
        <v>4512</v>
      </c>
      <c r="W130" s="34">
        <v>5715</v>
      </c>
      <c r="X130" s="34">
        <v>4448</v>
      </c>
      <c r="Y130" s="34">
        <v>4565</v>
      </c>
      <c r="Z130" s="34">
        <v>3850</v>
      </c>
      <c r="AA130" s="34">
        <v>4318</v>
      </c>
      <c r="AB130" s="34">
        <v>4509</v>
      </c>
      <c r="AC130" s="34">
        <v>3811</v>
      </c>
      <c r="AD130" s="34">
        <v>4177</v>
      </c>
      <c r="AE130" s="34">
        <v>3959</v>
      </c>
      <c r="AF130" s="34">
        <v>3572</v>
      </c>
      <c r="AG130" s="34">
        <v>3989</v>
      </c>
      <c r="AH130" s="34">
        <v>5159</v>
      </c>
      <c r="AI130" s="34">
        <v>4510</v>
      </c>
      <c r="AJ130" s="34">
        <v>6328</v>
      </c>
      <c r="AK130" s="34">
        <v>6722</v>
      </c>
      <c r="AL130" s="34">
        <v>7134</v>
      </c>
      <c r="AM130" s="34">
        <v>6511</v>
      </c>
      <c r="AN130" s="34">
        <v>6522</v>
      </c>
      <c r="AO130" s="34">
        <v>6720</v>
      </c>
      <c r="AP130" s="34">
        <v>6918</v>
      </c>
      <c r="AQ130" s="34">
        <v>7116</v>
      </c>
      <c r="AR130" s="34">
        <v>7314</v>
      </c>
      <c r="AS130" s="34">
        <v>7511</v>
      </c>
      <c r="AT130" s="34">
        <v>7709</v>
      </c>
      <c r="AU130" s="34">
        <v>7907</v>
      </c>
      <c r="AV130" s="34">
        <v>8105</v>
      </c>
      <c r="AW130" s="34">
        <v>8303</v>
      </c>
      <c r="AX130" s="34">
        <v>8500</v>
      </c>
      <c r="AY130" s="34">
        <v>8698</v>
      </c>
      <c r="AZ130" s="34">
        <v>8896</v>
      </c>
      <c r="BA130" s="34">
        <v>9093.5</v>
      </c>
      <c r="BB130" s="34">
        <v>9291.2000000000007</v>
      </c>
      <c r="BC130" s="34">
        <v>9488.9</v>
      </c>
      <c r="BD130" s="34">
        <v>9686.6</v>
      </c>
      <c r="BE130" s="34">
        <v>9884.2999999999993</v>
      </c>
      <c r="BF130" s="34">
        <v>10082</v>
      </c>
      <c r="BG130" s="34">
        <v>10279.700000000001</v>
      </c>
      <c r="BH130" s="34">
        <v>10477.4</v>
      </c>
      <c r="BI130" s="34">
        <v>10675.1</v>
      </c>
      <c r="BJ130" s="34">
        <v>10872.8</v>
      </c>
      <c r="BK130" s="34">
        <v>11070.5</v>
      </c>
      <c r="BL130" s="34">
        <v>11268.2</v>
      </c>
      <c r="BM130" s="34">
        <f t="shared" si="30"/>
        <v>122170.2</v>
      </c>
      <c r="BN130" s="34">
        <f t="shared" si="37"/>
        <v>8800</v>
      </c>
      <c r="BO130" s="34">
        <f t="shared" si="37"/>
        <v>9000</v>
      </c>
      <c r="BP130" s="34">
        <f t="shared" si="37"/>
        <v>9300</v>
      </c>
      <c r="BQ130" s="34">
        <f t="shared" si="36"/>
        <v>9500</v>
      </c>
      <c r="BR130" s="34">
        <f t="shared" si="36"/>
        <v>9800</v>
      </c>
      <c r="BS130" s="34">
        <f t="shared" si="36"/>
        <v>10100</v>
      </c>
      <c r="BT130" s="34">
        <f t="shared" si="36"/>
        <v>10300</v>
      </c>
      <c r="BU130" s="34">
        <f t="shared" si="36"/>
        <v>10600</v>
      </c>
      <c r="BV130" s="34">
        <f t="shared" si="36"/>
        <v>10800</v>
      </c>
      <c r="BW130" s="34">
        <f t="shared" si="39"/>
        <v>11100</v>
      </c>
      <c r="BX130" s="34">
        <f t="shared" si="39"/>
        <v>11300</v>
      </c>
      <c r="BY130" s="34">
        <f t="shared" si="39"/>
        <v>11600</v>
      </c>
      <c r="BZ130" s="64">
        <f t="shared" si="31"/>
        <v>0.97712070856914957</v>
      </c>
    </row>
    <row r="131" spans="1:255" x14ac:dyDescent="0.25">
      <c r="A131" s="32" t="s">
        <v>320</v>
      </c>
      <c r="B131" s="33">
        <v>10</v>
      </c>
      <c r="C131" s="32" t="s">
        <v>318</v>
      </c>
      <c r="D131" s="32" t="s">
        <v>321</v>
      </c>
      <c r="E131" s="34">
        <v>468</v>
      </c>
      <c r="F131" s="34">
        <v>351</v>
      </c>
      <c r="G131" s="34">
        <v>1117</v>
      </c>
      <c r="H131" s="34">
        <v>701</v>
      </c>
      <c r="I131" s="34">
        <v>396</v>
      </c>
      <c r="J131" s="34">
        <v>1700</v>
      </c>
      <c r="K131" s="34">
        <v>753</v>
      </c>
      <c r="L131" s="34">
        <v>1515</v>
      </c>
      <c r="M131" s="34">
        <v>1654</v>
      </c>
      <c r="N131" s="34">
        <v>1058</v>
      </c>
      <c r="O131" s="34">
        <v>936</v>
      </c>
      <c r="P131" s="34">
        <v>1206</v>
      </c>
      <c r="Q131" s="34">
        <v>114</v>
      </c>
      <c r="R131" s="34">
        <v>-931</v>
      </c>
      <c r="S131" s="34">
        <v>-1427</v>
      </c>
      <c r="T131" s="34">
        <v>-1875</v>
      </c>
      <c r="U131" s="34">
        <v>-535</v>
      </c>
      <c r="V131" s="34">
        <v>-631</v>
      </c>
      <c r="W131" s="34">
        <v>-1367</v>
      </c>
      <c r="X131" s="34">
        <v>-1190</v>
      </c>
      <c r="Y131" s="34">
        <v>-1866</v>
      </c>
      <c r="Z131" s="34">
        <v>83</v>
      </c>
      <c r="AA131" s="34">
        <v>-26</v>
      </c>
      <c r="AB131" s="34">
        <v>201</v>
      </c>
      <c r="AC131" s="34">
        <v>518</v>
      </c>
      <c r="AD131" s="34">
        <v>217</v>
      </c>
      <c r="AE131" s="34">
        <v>136</v>
      </c>
      <c r="AF131" s="34">
        <v>1860</v>
      </c>
      <c r="AG131" s="34">
        <v>2066</v>
      </c>
      <c r="AH131" s="34">
        <v>1904</v>
      </c>
      <c r="AI131" s="34">
        <v>1849</v>
      </c>
      <c r="AJ131" s="34">
        <v>3556</v>
      </c>
      <c r="AK131" s="34">
        <v>4112</v>
      </c>
      <c r="AL131" s="34">
        <v>3931</v>
      </c>
      <c r="AM131" s="34">
        <v>2424</v>
      </c>
      <c r="AN131" s="34">
        <v>1661</v>
      </c>
      <c r="AO131" s="34">
        <v>1714</v>
      </c>
      <c r="AP131" s="34">
        <v>1766</v>
      </c>
      <c r="AQ131" s="34">
        <v>1819</v>
      </c>
      <c r="AR131" s="34">
        <v>1871</v>
      </c>
      <c r="AS131" s="34">
        <v>1924</v>
      </c>
      <c r="AT131" s="34">
        <v>1977</v>
      </c>
      <c r="AU131" s="34">
        <v>2029</v>
      </c>
      <c r="AV131" s="34">
        <v>2082</v>
      </c>
      <c r="AW131" s="34">
        <v>2135</v>
      </c>
      <c r="AX131" s="34">
        <v>2187</v>
      </c>
      <c r="AY131" s="34">
        <v>2240</v>
      </c>
      <c r="AZ131" s="34">
        <v>2292</v>
      </c>
      <c r="BA131" s="34">
        <v>2344.5</v>
      </c>
      <c r="BB131" s="34">
        <v>2396.9</v>
      </c>
      <c r="BC131" s="34">
        <v>2449.3000000000002</v>
      </c>
      <c r="BD131" s="34">
        <v>2501.6999999999998</v>
      </c>
      <c r="BE131" s="34">
        <v>2554.1</v>
      </c>
      <c r="BF131" s="34">
        <v>2606.5</v>
      </c>
      <c r="BG131" s="34">
        <v>2658.9</v>
      </c>
      <c r="BH131" s="34">
        <v>2711.3</v>
      </c>
      <c r="BI131" s="34">
        <v>2763.7</v>
      </c>
      <c r="BJ131" s="34">
        <v>2816.1</v>
      </c>
      <c r="BK131" s="34">
        <v>2868.5</v>
      </c>
      <c r="BL131" s="34">
        <v>2920.9</v>
      </c>
      <c r="BM131" s="34">
        <f t="shared" ref="BM131:BM194" si="40">SUM(BA131:BL131)</f>
        <v>31592.400000000001</v>
      </c>
      <c r="BN131" s="34">
        <f t="shared" si="37"/>
        <v>2300</v>
      </c>
      <c r="BO131" s="34">
        <f t="shared" si="37"/>
        <v>2300</v>
      </c>
      <c r="BP131" s="34">
        <f t="shared" si="37"/>
        <v>2400</v>
      </c>
      <c r="BQ131" s="34">
        <f t="shared" si="36"/>
        <v>2500</v>
      </c>
      <c r="BR131" s="34">
        <f t="shared" si="36"/>
        <v>2500</v>
      </c>
      <c r="BS131" s="34">
        <f t="shared" si="36"/>
        <v>2600</v>
      </c>
      <c r="BT131" s="34">
        <f t="shared" si="36"/>
        <v>2700</v>
      </c>
      <c r="BU131" s="34">
        <f t="shared" si="36"/>
        <v>2700</v>
      </c>
      <c r="BV131" s="34">
        <f t="shared" si="36"/>
        <v>2800</v>
      </c>
      <c r="BW131" s="34">
        <f t="shared" si="39"/>
        <v>2900</v>
      </c>
      <c r="BX131" s="34">
        <f t="shared" si="39"/>
        <v>2900</v>
      </c>
      <c r="BY131" s="34">
        <f t="shared" si="39"/>
        <v>3000</v>
      </c>
      <c r="BZ131" s="64">
        <f t="shared" ref="BZ131:BZ194" si="41">ABS(PEARSON(E131:BL131,$E$1:$BL$1))</f>
        <v>0.65494123342791211</v>
      </c>
    </row>
    <row r="132" spans="1:255" x14ac:dyDescent="0.25">
      <c r="A132" s="32" t="s">
        <v>322</v>
      </c>
      <c r="B132" s="33">
        <v>10</v>
      </c>
      <c r="C132" s="32" t="s">
        <v>318</v>
      </c>
      <c r="D132" s="32" t="s">
        <v>323</v>
      </c>
      <c r="E132" s="34">
        <v>320</v>
      </c>
      <c r="F132" s="34">
        <v>-1278</v>
      </c>
      <c r="G132" s="34">
        <v>-2726</v>
      </c>
      <c r="H132" s="34">
        <v>-3726</v>
      </c>
      <c r="I132" s="34">
        <v>-3936</v>
      </c>
      <c r="J132" s="34">
        <v>-3113</v>
      </c>
      <c r="K132" s="34">
        <v>-2717</v>
      </c>
      <c r="L132" s="34">
        <v>-1747</v>
      </c>
      <c r="M132" s="34">
        <v>-3351</v>
      </c>
      <c r="N132" s="34">
        <v>-1598</v>
      </c>
      <c r="O132" s="34">
        <v>-978</v>
      </c>
      <c r="P132" s="34">
        <v>-1256</v>
      </c>
      <c r="Q132" s="34">
        <v>-399</v>
      </c>
      <c r="R132" s="34">
        <v>-1438</v>
      </c>
      <c r="S132" s="34">
        <v>-1706</v>
      </c>
      <c r="T132" s="34">
        <v>-1966</v>
      </c>
      <c r="U132" s="34">
        <v>-695</v>
      </c>
      <c r="V132" s="34">
        <v>-2061</v>
      </c>
      <c r="W132" s="34">
        <v>-1653</v>
      </c>
      <c r="X132" s="34">
        <v>-1177</v>
      </c>
      <c r="Y132" s="34">
        <v>-800</v>
      </c>
      <c r="Z132" s="34">
        <v>-1896</v>
      </c>
      <c r="AA132" s="34">
        <v>-1821</v>
      </c>
      <c r="AB132" s="34">
        <v>-1536</v>
      </c>
      <c r="AC132" s="34">
        <v>-1392</v>
      </c>
      <c r="AD132" s="34">
        <v>-356</v>
      </c>
      <c r="AE132" s="34">
        <v>-329</v>
      </c>
      <c r="AF132" s="34">
        <v>-890</v>
      </c>
      <c r="AG132" s="34">
        <v>-1843</v>
      </c>
      <c r="AH132" s="34">
        <v>-1439</v>
      </c>
      <c r="AI132" s="34">
        <v>-1081</v>
      </c>
      <c r="AJ132" s="34">
        <v>125</v>
      </c>
      <c r="AK132" s="34">
        <v>479</v>
      </c>
      <c r="AL132" s="34">
        <v>1352</v>
      </c>
      <c r="AM132" s="34">
        <v>1119</v>
      </c>
      <c r="AN132" s="34">
        <v>-46</v>
      </c>
      <c r="AO132" s="34">
        <v>26</v>
      </c>
      <c r="AP132" s="34">
        <v>99</v>
      </c>
      <c r="AQ132" s="34">
        <v>172</v>
      </c>
      <c r="AR132" s="34">
        <v>245</v>
      </c>
      <c r="AS132" s="34">
        <v>318</v>
      </c>
      <c r="AT132" s="34">
        <v>390</v>
      </c>
      <c r="AU132" s="34">
        <v>463</v>
      </c>
      <c r="AV132" s="34">
        <v>536</v>
      </c>
      <c r="AW132" s="34">
        <v>609</v>
      </c>
      <c r="AX132" s="34">
        <v>682</v>
      </c>
      <c r="AY132" s="34">
        <v>755</v>
      </c>
      <c r="AZ132" s="34">
        <v>827</v>
      </c>
      <c r="BA132" s="34">
        <v>900</v>
      </c>
      <c r="BB132" s="34">
        <v>972.7</v>
      </c>
      <c r="BC132" s="34">
        <v>1045.4000000000001</v>
      </c>
      <c r="BD132" s="34">
        <v>1118.0999999999999</v>
      </c>
      <c r="BE132" s="34">
        <v>1190.8</v>
      </c>
      <c r="BF132" s="34">
        <v>1263.5</v>
      </c>
      <c r="BG132" s="34">
        <v>1336.2</v>
      </c>
      <c r="BH132" s="34">
        <v>1408.9</v>
      </c>
      <c r="BI132" s="34">
        <v>1481.6</v>
      </c>
      <c r="BJ132" s="34">
        <v>1554.3</v>
      </c>
      <c r="BK132" s="34">
        <v>1627</v>
      </c>
      <c r="BL132" s="34">
        <v>1699.7</v>
      </c>
      <c r="BM132" s="34">
        <f t="shared" si="40"/>
        <v>15598.2</v>
      </c>
      <c r="BN132" s="34">
        <f t="shared" si="37"/>
        <v>100</v>
      </c>
      <c r="BO132" s="34">
        <f t="shared" si="37"/>
        <v>300</v>
      </c>
      <c r="BP132" s="34">
        <f t="shared" si="37"/>
        <v>500</v>
      </c>
      <c r="BQ132" s="34">
        <f t="shared" si="36"/>
        <v>700</v>
      </c>
      <c r="BR132" s="34">
        <f t="shared" si="36"/>
        <v>1000</v>
      </c>
      <c r="BS132" s="34">
        <f t="shared" si="36"/>
        <v>1200</v>
      </c>
      <c r="BT132" s="34">
        <f t="shared" si="36"/>
        <v>1400</v>
      </c>
      <c r="BU132" s="34">
        <f t="shared" si="36"/>
        <v>1600</v>
      </c>
      <c r="BV132" s="34">
        <f t="shared" si="36"/>
        <v>1900</v>
      </c>
      <c r="BW132" s="34">
        <f t="shared" si="39"/>
        <v>2100</v>
      </c>
      <c r="BX132" s="34">
        <f t="shared" si="39"/>
        <v>2300</v>
      </c>
      <c r="BY132" s="34">
        <f t="shared" si="39"/>
        <v>2500</v>
      </c>
      <c r="BZ132" s="64">
        <f t="shared" si="41"/>
        <v>0.86473016549857529</v>
      </c>
    </row>
    <row r="133" spans="1:255" x14ac:dyDescent="0.25">
      <c r="A133" s="32" t="s">
        <v>324</v>
      </c>
      <c r="B133" s="33">
        <v>10</v>
      </c>
      <c r="C133" s="32" t="s">
        <v>318</v>
      </c>
      <c r="D133" s="32" t="s">
        <v>325</v>
      </c>
      <c r="E133" s="34">
        <v>498</v>
      </c>
      <c r="F133" s="34">
        <v>1356</v>
      </c>
      <c r="G133" s="34">
        <v>2456</v>
      </c>
      <c r="H133" s="34">
        <v>1346</v>
      </c>
      <c r="I133" s="34">
        <v>2793</v>
      </c>
      <c r="J133" s="34">
        <v>2263</v>
      </c>
      <c r="K133" s="34">
        <v>2643</v>
      </c>
      <c r="L133" s="34">
        <v>3363</v>
      </c>
      <c r="M133" s="34">
        <v>3634</v>
      </c>
      <c r="N133" s="34">
        <v>2914</v>
      </c>
      <c r="O133" s="34">
        <v>3075</v>
      </c>
      <c r="P133" s="34">
        <v>4119</v>
      </c>
      <c r="Q133" s="34">
        <v>4112</v>
      </c>
      <c r="R133" s="34">
        <v>4116</v>
      </c>
      <c r="S133" s="34">
        <v>4839</v>
      </c>
      <c r="T133" s="34">
        <v>5234</v>
      </c>
      <c r="U133" s="34">
        <v>4812</v>
      </c>
      <c r="V133" s="34">
        <v>6002</v>
      </c>
      <c r="W133" s="34">
        <v>5863</v>
      </c>
      <c r="X133" s="34">
        <v>7670</v>
      </c>
      <c r="Y133" s="34">
        <v>6986</v>
      </c>
      <c r="Z133" s="34">
        <v>6012</v>
      </c>
      <c r="AA133" s="34">
        <v>6834</v>
      </c>
      <c r="AB133" s="34">
        <v>6437</v>
      </c>
      <c r="AC133" s="34">
        <v>6004</v>
      </c>
      <c r="AD133" s="34">
        <v>6809</v>
      </c>
      <c r="AE133" s="34">
        <v>6411</v>
      </c>
      <c r="AF133" s="34">
        <v>6014</v>
      </c>
      <c r="AG133" s="34">
        <v>5174</v>
      </c>
      <c r="AH133" s="34">
        <v>4677</v>
      </c>
      <c r="AI133" s="34">
        <v>4604</v>
      </c>
      <c r="AJ133" s="34">
        <v>4315</v>
      </c>
      <c r="AK133" s="34">
        <v>4479</v>
      </c>
      <c r="AL133" s="34">
        <v>5653</v>
      </c>
      <c r="AM133" s="34">
        <v>4964</v>
      </c>
      <c r="AN133" s="34">
        <v>6785</v>
      </c>
      <c r="AO133" s="34">
        <v>6910</v>
      </c>
      <c r="AP133" s="34">
        <v>7035</v>
      </c>
      <c r="AQ133" s="34">
        <v>7161</v>
      </c>
      <c r="AR133" s="34">
        <v>7286</v>
      </c>
      <c r="AS133" s="34">
        <v>7411</v>
      </c>
      <c r="AT133" s="34">
        <v>7537</v>
      </c>
      <c r="AU133" s="34">
        <v>7662</v>
      </c>
      <c r="AV133" s="34">
        <v>7788</v>
      </c>
      <c r="AW133" s="34">
        <v>7913</v>
      </c>
      <c r="AX133" s="34">
        <v>8038</v>
      </c>
      <c r="AY133" s="34">
        <v>8164</v>
      </c>
      <c r="AZ133" s="34">
        <v>8289</v>
      </c>
      <c r="BA133" s="34">
        <v>8414.5</v>
      </c>
      <c r="BB133" s="34">
        <v>8539.9</v>
      </c>
      <c r="BC133" s="34">
        <v>8665.2999999999993</v>
      </c>
      <c r="BD133" s="34">
        <v>8790.7000000000007</v>
      </c>
      <c r="BE133" s="34">
        <v>8916.1</v>
      </c>
      <c r="BF133" s="34">
        <v>9041.5</v>
      </c>
      <c r="BG133" s="34">
        <v>9166.9</v>
      </c>
      <c r="BH133" s="34">
        <v>9292.2999999999993</v>
      </c>
      <c r="BI133" s="34">
        <v>9417.7000000000007</v>
      </c>
      <c r="BJ133" s="34">
        <v>9543.1</v>
      </c>
      <c r="BK133" s="34">
        <v>9668.5</v>
      </c>
      <c r="BL133" s="34">
        <v>9793.9</v>
      </c>
      <c r="BM133" s="34">
        <f t="shared" si="40"/>
        <v>109250.4</v>
      </c>
      <c r="BN133" s="34">
        <f t="shared" si="37"/>
        <v>8300</v>
      </c>
      <c r="BO133" s="34">
        <f t="shared" si="37"/>
        <v>8400</v>
      </c>
      <c r="BP133" s="34">
        <f t="shared" si="37"/>
        <v>8600</v>
      </c>
      <c r="BQ133" s="34">
        <f t="shared" si="36"/>
        <v>8700</v>
      </c>
      <c r="BR133" s="34">
        <f t="shared" si="36"/>
        <v>8900</v>
      </c>
      <c r="BS133" s="34">
        <f t="shared" si="36"/>
        <v>9000</v>
      </c>
      <c r="BT133" s="34">
        <f t="shared" si="36"/>
        <v>9200</v>
      </c>
      <c r="BU133" s="34">
        <f t="shared" si="36"/>
        <v>9300</v>
      </c>
      <c r="BV133" s="34">
        <f t="shared" si="36"/>
        <v>9500</v>
      </c>
      <c r="BW133" s="34">
        <f t="shared" si="39"/>
        <v>9600</v>
      </c>
      <c r="BX133" s="34">
        <f t="shared" si="39"/>
        <v>9800</v>
      </c>
      <c r="BY133" s="34">
        <f t="shared" si="39"/>
        <v>9900</v>
      </c>
      <c r="BZ133" s="64">
        <f t="shared" si="41"/>
        <v>0.92106561609307935</v>
      </c>
    </row>
    <row r="134" spans="1:255" x14ac:dyDescent="0.25">
      <c r="A134" s="32" t="s">
        <v>326</v>
      </c>
      <c r="B134" s="33">
        <v>10</v>
      </c>
      <c r="C134" s="32" t="s">
        <v>318</v>
      </c>
      <c r="D134" s="32" t="s">
        <v>327</v>
      </c>
      <c r="E134" s="34">
        <v>471</v>
      </c>
      <c r="F134" s="34">
        <v>844</v>
      </c>
      <c r="G134" s="34">
        <v>1462</v>
      </c>
      <c r="H134" s="34">
        <v>-346</v>
      </c>
      <c r="I134" s="34">
        <v>1035</v>
      </c>
      <c r="J134" s="34">
        <v>1062</v>
      </c>
      <c r="K134" s="34">
        <v>2024</v>
      </c>
      <c r="L134" s="34">
        <v>2493</v>
      </c>
      <c r="M134" s="34">
        <v>2278</v>
      </c>
      <c r="N134" s="34">
        <v>3335</v>
      </c>
      <c r="O134" s="34">
        <v>3350</v>
      </c>
      <c r="P134" s="34">
        <v>4116</v>
      </c>
      <c r="Q134" s="34">
        <v>3584</v>
      </c>
      <c r="R134" s="34">
        <v>3546</v>
      </c>
      <c r="S134" s="34">
        <v>4147</v>
      </c>
      <c r="T134" s="34">
        <v>5434</v>
      </c>
      <c r="U134" s="34">
        <v>4634</v>
      </c>
      <c r="V134" s="34">
        <v>4705</v>
      </c>
      <c r="W134" s="34">
        <v>4267</v>
      </c>
      <c r="X134" s="34">
        <v>4160</v>
      </c>
      <c r="Y134" s="34">
        <v>3862</v>
      </c>
      <c r="Z134" s="34">
        <v>4062</v>
      </c>
      <c r="AA134" s="34">
        <v>5477</v>
      </c>
      <c r="AB134" s="34">
        <v>5291</v>
      </c>
      <c r="AC134" s="34">
        <v>4911</v>
      </c>
      <c r="AD134" s="34">
        <v>4928</v>
      </c>
      <c r="AE134" s="34">
        <v>4586</v>
      </c>
      <c r="AF134" s="34">
        <v>5425</v>
      </c>
      <c r="AG134" s="34">
        <v>7105</v>
      </c>
      <c r="AH134" s="34">
        <v>7521</v>
      </c>
      <c r="AI134" s="34">
        <v>6576</v>
      </c>
      <c r="AJ134" s="34">
        <v>6236</v>
      </c>
      <c r="AK134" s="34">
        <v>6082</v>
      </c>
      <c r="AL134" s="34">
        <v>4994</v>
      </c>
      <c r="AM134" s="34">
        <v>4104</v>
      </c>
      <c r="AN134" s="34">
        <v>6879</v>
      </c>
      <c r="AO134" s="34">
        <v>7042</v>
      </c>
      <c r="AP134" s="34">
        <v>7206</v>
      </c>
      <c r="AQ134" s="34">
        <v>7369</v>
      </c>
      <c r="AR134" s="34">
        <v>7533</v>
      </c>
      <c r="AS134" s="34">
        <v>7696</v>
      </c>
      <c r="AT134" s="34">
        <v>7860</v>
      </c>
      <c r="AU134" s="34">
        <v>8023</v>
      </c>
      <c r="AV134" s="34">
        <v>8186</v>
      </c>
      <c r="AW134" s="34">
        <v>8350</v>
      </c>
      <c r="AX134" s="34">
        <v>8513</v>
      </c>
      <c r="AY134" s="34">
        <v>8677</v>
      </c>
      <c r="AZ134" s="34">
        <v>8840</v>
      </c>
      <c r="BA134" s="34">
        <v>9003.5</v>
      </c>
      <c r="BB134" s="34">
        <v>9166.9</v>
      </c>
      <c r="BC134" s="34">
        <v>9330.2999999999993</v>
      </c>
      <c r="BD134" s="34">
        <v>9493.7000000000007</v>
      </c>
      <c r="BE134" s="34">
        <v>9657.1</v>
      </c>
      <c r="BF134" s="34">
        <v>9820.5</v>
      </c>
      <c r="BG134" s="34">
        <v>9983.9</v>
      </c>
      <c r="BH134" s="34">
        <v>10147.299999999999</v>
      </c>
      <c r="BI134" s="34">
        <v>10310.700000000001</v>
      </c>
      <c r="BJ134" s="34">
        <v>10474.1</v>
      </c>
      <c r="BK134" s="34">
        <v>10637.5</v>
      </c>
      <c r="BL134" s="34">
        <v>10800.9</v>
      </c>
      <c r="BM134" s="34">
        <f t="shared" si="40"/>
        <v>118826.4</v>
      </c>
      <c r="BN134" s="34">
        <f t="shared" si="37"/>
        <v>8800</v>
      </c>
      <c r="BO134" s="34">
        <f t="shared" si="37"/>
        <v>9000</v>
      </c>
      <c r="BP134" s="34">
        <f t="shared" si="37"/>
        <v>9200</v>
      </c>
      <c r="BQ134" s="34">
        <f t="shared" si="36"/>
        <v>9400</v>
      </c>
      <c r="BR134" s="34">
        <f t="shared" si="36"/>
        <v>9600</v>
      </c>
      <c r="BS134" s="34">
        <f t="shared" si="36"/>
        <v>9800</v>
      </c>
      <c r="BT134" s="34">
        <f t="shared" si="36"/>
        <v>10000</v>
      </c>
      <c r="BU134" s="34">
        <f t="shared" si="36"/>
        <v>10200</v>
      </c>
      <c r="BV134" s="34">
        <f t="shared" si="36"/>
        <v>10400</v>
      </c>
      <c r="BW134" s="34">
        <f t="shared" si="39"/>
        <v>10600</v>
      </c>
      <c r="BX134" s="34">
        <f t="shared" si="39"/>
        <v>10800</v>
      </c>
      <c r="BY134" s="34">
        <f t="shared" si="39"/>
        <v>11000</v>
      </c>
      <c r="BZ134" s="64">
        <f t="shared" si="41"/>
        <v>0.97012509209950848</v>
      </c>
    </row>
    <row r="135" spans="1:255" x14ac:dyDescent="0.25">
      <c r="A135" s="32" t="s">
        <v>328</v>
      </c>
      <c r="B135" s="33">
        <v>10</v>
      </c>
      <c r="C135" s="32" t="s">
        <v>318</v>
      </c>
      <c r="D135" s="32" t="s">
        <v>329</v>
      </c>
      <c r="E135" s="34">
        <v>687</v>
      </c>
      <c r="F135" s="34">
        <v>1768</v>
      </c>
      <c r="G135" s="34">
        <v>2829</v>
      </c>
      <c r="H135" s="34">
        <v>2926</v>
      </c>
      <c r="I135" s="34">
        <v>3022</v>
      </c>
      <c r="J135" s="34">
        <v>3024</v>
      </c>
      <c r="K135" s="34">
        <v>3864</v>
      </c>
      <c r="L135" s="34">
        <v>4081</v>
      </c>
      <c r="M135" s="34">
        <v>5175</v>
      </c>
      <c r="N135" s="34">
        <v>4864</v>
      </c>
      <c r="O135" s="34">
        <v>4633</v>
      </c>
      <c r="P135" s="34">
        <v>4206</v>
      </c>
      <c r="Q135" s="34">
        <v>3428</v>
      </c>
      <c r="R135" s="34">
        <v>3547</v>
      </c>
      <c r="S135" s="34">
        <v>3147</v>
      </c>
      <c r="T135" s="34">
        <v>2777</v>
      </c>
      <c r="U135" s="34">
        <v>2936</v>
      </c>
      <c r="V135" s="34">
        <v>1455</v>
      </c>
      <c r="W135" s="34">
        <v>3285</v>
      </c>
      <c r="X135" s="34">
        <v>2753</v>
      </c>
      <c r="Y135" s="34">
        <v>3067</v>
      </c>
      <c r="Z135" s="34">
        <v>1596</v>
      </c>
      <c r="AA135" s="34">
        <v>1362</v>
      </c>
      <c r="AB135" s="34">
        <v>2306</v>
      </c>
      <c r="AC135" s="34">
        <v>2629</v>
      </c>
      <c r="AD135" s="34">
        <v>3912</v>
      </c>
      <c r="AE135" s="34">
        <v>4896</v>
      </c>
      <c r="AF135" s="34">
        <v>6348</v>
      </c>
      <c r="AG135" s="34">
        <v>5340</v>
      </c>
      <c r="AH135" s="34">
        <v>4442</v>
      </c>
      <c r="AI135" s="34">
        <v>2729</v>
      </c>
      <c r="AJ135" s="34">
        <v>826</v>
      </c>
      <c r="AK135" s="34">
        <v>110</v>
      </c>
      <c r="AL135" s="34">
        <v>1603</v>
      </c>
      <c r="AM135" s="34">
        <v>-169</v>
      </c>
      <c r="AN135" s="34">
        <v>2563</v>
      </c>
      <c r="AO135" s="34">
        <v>2538</v>
      </c>
      <c r="AP135" s="34">
        <v>2514</v>
      </c>
      <c r="AQ135" s="34">
        <v>2489</v>
      </c>
      <c r="AR135" s="34">
        <v>2464</v>
      </c>
      <c r="AS135" s="34">
        <v>2439</v>
      </c>
      <c r="AT135" s="34">
        <v>2414</v>
      </c>
      <c r="AU135" s="34">
        <v>2389</v>
      </c>
      <c r="AV135" s="34">
        <v>2364</v>
      </c>
      <c r="AW135" s="34">
        <v>2339</v>
      </c>
      <c r="AX135" s="34">
        <v>2314</v>
      </c>
      <c r="AY135" s="34">
        <v>2289</v>
      </c>
      <c r="AZ135" s="34">
        <v>2265</v>
      </c>
      <c r="BA135" s="34">
        <v>2240</v>
      </c>
      <c r="BB135" s="34">
        <v>2215.3000000000002</v>
      </c>
      <c r="BC135" s="34">
        <v>2190.6</v>
      </c>
      <c r="BD135" s="34">
        <v>2165.9</v>
      </c>
      <c r="BE135" s="34">
        <v>2141.1999999999998</v>
      </c>
      <c r="BF135" s="34">
        <v>2116.5</v>
      </c>
      <c r="BG135" s="34">
        <v>2091.8000000000002</v>
      </c>
      <c r="BH135" s="34">
        <v>2067.1</v>
      </c>
      <c r="BI135" s="34">
        <v>2042.4</v>
      </c>
      <c r="BJ135" s="34">
        <v>2017.7</v>
      </c>
      <c r="BK135" s="34">
        <v>1993</v>
      </c>
      <c r="BL135" s="34">
        <v>1968.3</v>
      </c>
      <c r="BM135" s="34">
        <f t="shared" si="40"/>
        <v>25249.8</v>
      </c>
      <c r="BN135" s="34">
        <f t="shared" si="37"/>
        <v>2200</v>
      </c>
      <c r="BO135" s="34">
        <f t="shared" si="37"/>
        <v>2200</v>
      </c>
      <c r="BP135" s="34">
        <f t="shared" si="37"/>
        <v>2200</v>
      </c>
      <c r="BQ135" s="34">
        <f t="shared" si="36"/>
        <v>2200</v>
      </c>
      <c r="BR135" s="34">
        <f t="shared" si="36"/>
        <v>2100</v>
      </c>
      <c r="BS135" s="34">
        <f t="shared" si="36"/>
        <v>2100</v>
      </c>
      <c r="BT135" s="34">
        <f t="shared" si="36"/>
        <v>2100</v>
      </c>
      <c r="BU135" s="34">
        <f t="shared" si="36"/>
        <v>2100</v>
      </c>
      <c r="BV135" s="34">
        <f t="shared" si="36"/>
        <v>2000</v>
      </c>
      <c r="BW135" s="34">
        <f t="shared" si="39"/>
        <v>2000</v>
      </c>
      <c r="BX135" s="34">
        <f t="shared" si="39"/>
        <v>2000</v>
      </c>
      <c r="BY135" s="34">
        <f t="shared" si="39"/>
        <v>2000</v>
      </c>
      <c r="BZ135" s="64">
        <f t="shared" si="41"/>
        <v>0.35838906048067115</v>
      </c>
    </row>
    <row r="136" spans="1:255" x14ac:dyDescent="0.25">
      <c r="A136" s="32" t="s">
        <v>330</v>
      </c>
      <c r="B136" s="33">
        <v>10</v>
      </c>
      <c r="C136" s="32" t="s">
        <v>318</v>
      </c>
      <c r="D136" s="32" t="s">
        <v>331</v>
      </c>
      <c r="E136" s="34">
        <v>559</v>
      </c>
      <c r="F136" s="34">
        <v>1797</v>
      </c>
      <c r="G136" s="34">
        <v>1018</v>
      </c>
      <c r="H136" s="34">
        <v>1739</v>
      </c>
      <c r="I136" s="34">
        <v>2502</v>
      </c>
      <c r="J136" s="34">
        <v>3014</v>
      </c>
      <c r="K136" s="34">
        <v>1450</v>
      </c>
      <c r="L136" s="34">
        <v>546</v>
      </c>
      <c r="M136" s="34">
        <v>402</v>
      </c>
      <c r="N136" s="34">
        <v>1629</v>
      </c>
      <c r="O136" s="34">
        <v>2252</v>
      </c>
      <c r="P136" s="34">
        <v>1873</v>
      </c>
      <c r="Q136" s="34">
        <v>1910</v>
      </c>
      <c r="R136" s="34">
        <v>3122</v>
      </c>
      <c r="S136" s="34">
        <v>4728</v>
      </c>
      <c r="T136" s="34">
        <v>4473</v>
      </c>
      <c r="U136" s="34">
        <v>4106</v>
      </c>
      <c r="V136" s="34">
        <v>2386</v>
      </c>
      <c r="W136" s="34">
        <v>2964</v>
      </c>
      <c r="X136" s="34">
        <v>4055</v>
      </c>
      <c r="Y136" s="34">
        <v>5325</v>
      </c>
      <c r="Z136" s="34">
        <v>6268</v>
      </c>
      <c r="AA136" s="34">
        <v>5428</v>
      </c>
      <c r="AB136" s="34">
        <v>5569</v>
      </c>
      <c r="AC136" s="34">
        <v>4860</v>
      </c>
      <c r="AD136" s="34">
        <v>5033</v>
      </c>
      <c r="AE136" s="34">
        <v>5890</v>
      </c>
      <c r="AF136" s="34">
        <v>6796</v>
      </c>
      <c r="AG136" s="34">
        <v>6806</v>
      </c>
      <c r="AH136" s="34">
        <v>5698</v>
      </c>
      <c r="AI136" s="34">
        <v>6779</v>
      </c>
      <c r="AJ136" s="34">
        <v>8613</v>
      </c>
      <c r="AK136" s="34">
        <v>8094</v>
      </c>
      <c r="AL136" s="34">
        <v>7563</v>
      </c>
      <c r="AM136" s="34">
        <v>7779</v>
      </c>
      <c r="AN136" s="34">
        <v>7987</v>
      </c>
      <c r="AO136" s="34">
        <v>8204</v>
      </c>
      <c r="AP136" s="34">
        <v>8421</v>
      </c>
      <c r="AQ136" s="34">
        <v>8637</v>
      </c>
      <c r="AR136" s="34">
        <v>8854</v>
      </c>
      <c r="AS136" s="34">
        <v>9071</v>
      </c>
      <c r="AT136" s="34">
        <v>9287</v>
      </c>
      <c r="AU136" s="34">
        <v>9504</v>
      </c>
      <c r="AV136" s="34">
        <v>9721</v>
      </c>
      <c r="AW136" s="34">
        <v>9937</v>
      </c>
      <c r="AX136" s="34">
        <v>10154</v>
      </c>
      <c r="AY136" s="34">
        <v>10371</v>
      </c>
      <c r="AZ136" s="34">
        <v>10588</v>
      </c>
      <c r="BA136" s="34">
        <v>10805</v>
      </c>
      <c r="BB136" s="34">
        <v>11022</v>
      </c>
      <c r="BC136" s="34">
        <v>11239</v>
      </c>
      <c r="BD136" s="34">
        <v>11456</v>
      </c>
      <c r="BE136" s="34">
        <v>11673</v>
      </c>
      <c r="BF136" s="34">
        <v>11890</v>
      </c>
      <c r="BG136" s="34">
        <v>12107</v>
      </c>
      <c r="BH136" s="34">
        <v>12324</v>
      </c>
      <c r="BI136" s="34">
        <v>12541</v>
      </c>
      <c r="BJ136" s="34">
        <v>12758</v>
      </c>
      <c r="BK136" s="34">
        <v>12975</v>
      </c>
      <c r="BL136" s="34">
        <v>13192</v>
      </c>
      <c r="BM136" s="34">
        <f t="shared" si="40"/>
        <v>143982</v>
      </c>
      <c r="BN136" s="34">
        <f t="shared" si="37"/>
        <v>10500</v>
      </c>
      <c r="BO136" s="34">
        <f t="shared" si="37"/>
        <v>10800</v>
      </c>
      <c r="BP136" s="34">
        <f t="shared" si="37"/>
        <v>11000</v>
      </c>
      <c r="BQ136" s="34">
        <f t="shared" si="36"/>
        <v>11300</v>
      </c>
      <c r="BR136" s="34">
        <f t="shared" si="36"/>
        <v>11600</v>
      </c>
      <c r="BS136" s="34">
        <f t="shared" si="36"/>
        <v>11900</v>
      </c>
      <c r="BT136" s="34">
        <f t="shared" si="36"/>
        <v>12100</v>
      </c>
      <c r="BU136" s="34">
        <f t="shared" si="36"/>
        <v>12400</v>
      </c>
      <c r="BV136" s="34">
        <f t="shared" si="36"/>
        <v>12700</v>
      </c>
      <c r="BW136" s="34">
        <f t="shared" si="39"/>
        <v>13000</v>
      </c>
      <c r="BX136" s="34">
        <f t="shared" si="39"/>
        <v>13200</v>
      </c>
      <c r="BY136" s="34">
        <f t="shared" si="39"/>
        <v>13500</v>
      </c>
      <c r="BZ136" s="64">
        <f t="shared" si="41"/>
        <v>0.98366199285521416</v>
      </c>
    </row>
    <row r="137" spans="1:255" x14ac:dyDescent="0.25">
      <c r="A137" s="32" t="s">
        <v>332</v>
      </c>
      <c r="B137" s="33">
        <v>10</v>
      </c>
      <c r="C137" s="32" t="s">
        <v>318</v>
      </c>
      <c r="D137" s="32" t="s">
        <v>333</v>
      </c>
      <c r="E137" s="34">
        <v>1047</v>
      </c>
      <c r="F137" s="34">
        <v>1087</v>
      </c>
      <c r="G137" s="34">
        <v>1033</v>
      </c>
      <c r="H137" s="34">
        <v>-45</v>
      </c>
      <c r="I137" s="34">
        <v>-640</v>
      </c>
      <c r="J137" s="34">
        <v>-1534</v>
      </c>
      <c r="K137" s="34">
        <v>-1838</v>
      </c>
      <c r="L137" s="34">
        <v>-2294</v>
      </c>
      <c r="M137" s="34">
        <v>-1762</v>
      </c>
      <c r="N137" s="34">
        <v>-728</v>
      </c>
      <c r="O137" s="34">
        <v>1129</v>
      </c>
      <c r="P137" s="34">
        <v>2503</v>
      </c>
      <c r="Q137" s="34">
        <v>1762</v>
      </c>
      <c r="R137" s="34">
        <v>860</v>
      </c>
      <c r="S137" s="34">
        <v>1379</v>
      </c>
      <c r="T137" s="34">
        <v>-232</v>
      </c>
      <c r="U137" s="34">
        <v>-277</v>
      </c>
      <c r="V137" s="34">
        <v>-115</v>
      </c>
      <c r="W137" s="34">
        <v>372</v>
      </c>
      <c r="X137" s="34">
        <v>1623</v>
      </c>
      <c r="Y137" s="34">
        <v>2446</v>
      </c>
      <c r="Z137" s="34">
        <v>1699</v>
      </c>
      <c r="AA137" s="34">
        <v>200</v>
      </c>
      <c r="AB137" s="34">
        <v>1105</v>
      </c>
      <c r="AC137" s="34">
        <v>1560</v>
      </c>
      <c r="AD137" s="34">
        <v>790</v>
      </c>
      <c r="AE137" s="34">
        <v>90</v>
      </c>
      <c r="AF137" s="34">
        <v>-145</v>
      </c>
      <c r="AG137" s="34">
        <v>-2000</v>
      </c>
      <c r="AH137" s="34">
        <v>-2765</v>
      </c>
      <c r="AI137" s="34">
        <v>-2722</v>
      </c>
      <c r="AJ137" s="34">
        <v>-3209</v>
      </c>
      <c r="AK137" s="34">
        <v>-3153</v>
      </c>
      <c r="AL137" s="34">
        <v>-2523</v>
      </c>
      <c r="AM137" s="34">
        <v>-3668</v>
      </c>
      <c r="AN137" s="34">
        <v>-1469</v>
      </c>
      <c r="AO137" s="34">
        <v>-1536</v>
      </c>
      <c r="AP137" s="34">
        <v>-1604</v>
      </c>
      <c r="AQ137" s="34">
        <v>-1671</v>
      </c>
      <c r="AR137" s="34">
        <v>-1739</v>
      </c>
      <c r="AS137" s="34">
        <v>-1806</v>
      </c>
      <c r="AT137" s="34">
        <v>-1873</v>
      </c>
      <c r="AU137" s="34">
        <v>-1941</v>
      </c>
      <c r="AV137" s="34">
        <v>-2008</v>
      </c>
      <c r="AW137" s="34">
        <v>-2075</v>
      </c>
      <c r="AX137" s="34">
        <v>-2143</v>
      </c>
      <c r="AY137" s="34">
        <v>-2210</v>
      </c>
      <c r="AZ137" s="34">
        <v>-2278</v>
      </c>
      <c r="BA137" s="34">
        <v>-2345.5</v>
      </c>
      <c r="BB137" s="34">
        <v>-2413.1</v>
      </c>
      <c r="BC137" s="34">
        <v>-2480.6999999999998</v>
      </c>
      <c r="BD137" s="34">
        <v>-2548.3000000000002</v>
      </c>
      <c r="BE137" s="34">
        <v>-2615.9</v>
      </c>
      <c r="BF137" s="34">
        <v>-2683.5</v>
      </c>
      <c r="BG137" s="34">
        <v>-2751.1</v>
      </c>
      <c r="BH137" s="34">
        <v>-2818.7</v>
      </c>
      <c r="BI137" s="34">
        <v>-2886.3</v>
      </c>
      <c r="BJ137" s="34">
        <v>-2953.9</v>
      </c>
      <c r="BK137" s="34">
        <v>-3021.5</v>
      </c>
      <c r="BL137" s="34">
        <v>-3089.1</v>
      </c>
      <c r="BM137" s="34">
        <f t="shared" si="40"/>
        <v>-32607.599999999999</v>
      </c>
      <c r="BN137" s="34">
        <f t="shared" si="37"/>
        <v>-2200</v>
      </c>
      <c r="BO137" s="34">
        <f t="shared" si="37"/>
        <v>-2300</v>
      </c>
      <c r="BP137" s="34">
        <f t="shared" si="37"/>
        <v>-2400</v>
      </c>
      <c r="BQ137" s="34">
        <f t="shared" si="36"/>
        <v>-2500</v>
      </c>
      <c r="BR137" s="34">
        <f t="shared" si="36"/>
        <v>-2600</v>
      </c>
      <c r="BS137" s="34">
        <f t="shared" si="36"/>
        <v>-2700</v>
      </c>
      <c r="BT137" s="34">
        <f t="shared" si="36"/>
        <v>-2800</v>
      </c>
      <c r="BU137" s="34">
        <f t="shared" si="36"/>
        <v>-2900</v>
      </c>
      <c r="BV137" s="34">
        <f t="shared" si="36"/>
        <v>-3000</v>
      </c>
      <c r="BW137" s="34">
        <f t="shared" si="39"/>
        <v>-3100</v>
      </c>
      <c r="BX137" s="34">
        <f t="shared" si="39"/>
        <v>-3100</v>
      </c>
      <c r="BY137" s="34">
        <f t="shared" si="39"/>
        <v>-3200</v>
      </c>
      <c r="BZ137" s="64">
        <f t="shared" si="41"/>
        <v>0.69321640796804362</v>
      </c>
    </row>
    <row r="138" spans="1:255" x14ac:dyDescent="0.25">
      <c r="A138" s="32" t="s">
        <v>334</v>
      </c>
      <c r="B138" s="33">
        <v>10</v>
      </c>
      <c r="C138" s="32" t="s">
        <v>318</v>
      </c>
      <c r="D138" s="32" t="s">
        <v>335</v>
      </c>
      <c r="E138" s="34">
        <v>2247</v>
      </c>
      <c r="F138" s="34">
        <v>2172</v>
      </c>
      <c r="G138" s="34">
        <v>2214</v>
      </c>
      <c r="H138" s="34">
        <v>2866</v>
      </c>
      <c r="I138" s="34">
        <v>3009</v>
      </c>
      <c r="J138" s="34">
        <v>1304</v>
      </c>
      <c r="K138" s="34">
        <v>1583</v>
      </c>
      <c r="L138" s="34">
        <v>1996</v>
      </c>
      <c r="M138" s="34">
        <v>2787</v>
      </c>
      <c r="N138" s="34">
        <v>2806</v>
      </c>
      <c r="O138" s="34">
        <v>2705</v>
      </c>
      <c r="P138" s="34">
        <v>2563</v>
      </c>
      <c r="Q138" s="34">
        <v>2721</v>
      </c>
      <c r="R138" s="34">
        <v>2937</v>
      </c>
      <c r="S138" s="34">
        <v>2497</v>
      </c>
      <c r="T138" s="34">
        <v>2872</v>
      </c>
      <c r="U138" s="34">
        <v>3283</v>
      </c>
      <c r="V138" s="34">
        <v>3508</v>
      </c>
      <c r="W138" s="34">
        <v>4394</v>
      </c>
      <c r="X138" s="34">
        <v>4669</v>
      </c>
      <c r="Y138" s="34">
        <v>4133</v>
      </c>
      <c r="Z138" s="34">
        <v>4848</v>
      </c>
      <c r="AA138" s="34">
        <v>5218</v>
      </c>
      <c r="AB138" s="34">
        <v>6783</v>
      </c>
      <c r="AC138" s="34">
        <v>6861</v>
      </c>
      <c r="AD138" s="34">
        <v>7515</v>
      </c>
      <c r="AE138" s="34">
        <v>8071</v>
      </c>
      <c r="AF138" s="34">
        <v>7298</v>
      </c>
      <c r="AG138" s="34">
        <v>6737</v>
      </c>
      <c r="AH138" s="34">
        <v>6852</v>
      </c>
      <c r="AI138" s="34">
        <v>7737</v>
      </c>
      <c r="AJ138" s="34">
        <v>9188</v>
      </c>
      <c r="AK138" s="34">
        <v>10007</v>
      </c>
      <c r="AL138" s="34">
        <v>10819</v>
      </c>
      <c r="AM138" s="34">
        <v>11809</v>
      </c>
      <c r="AN138" s="34">
        <v>9434</v>
      </c>
      <c r="AO138" s="34">
        <v>9690</v>
      </c>
      <c r="AP138" s="34">
        <v>9946</v>
      </c>
      <c r="AQ138" s="34">
        <v>10202</v>
      </c>
      <c r="AR138" s="34">
        <v>10458</v>
      </c>
      <c r="AS138" s="34">
        <v>10714</v>
      </c>
      <c r="AT138" s="34">
        <v>10969</v>
      </c>
      <c r="AU138" s="34">
        <v>11225</v>
      </c>
      <c r="AV138" s="34">
        <v>11481</v>
      </c>
      <c r="AW138" s="34">
        <v>11737</v>
      </c>
      <c r="AX138" s="34">
        <v>11993</v>
      </c>
      <c r="AY138" s="34">
        <v>12249</v>
      </c>
      <c r="AZ138" s="34">
        <v>12505</v>
      </c>
      <c r="BA138" s="34">
        <v>12761</v>
      </c>
      <c r="BB138" s="34">
        <v>13017</v>
      </c>
      <c r="BC138" s="34">
        <v>13273</v>
      </c>
      <c r="BD138" s="34">
        <v>13529</v>
      </c>
      <c r="BE138" s="34">
        <v>13785</v>
      </c>
      <c r="BF138" s="34">
        <v>14041</v>
      </c>
      <c r="BG138" s="34">
        <v>14297</v>
      </c>
      <c r="BH138" s="34">
        <v>14553</v>
      </c>
      <c r="BI138" s="34">
        <v>14809</v>
      </c>
      <c r="BJ138" s="34">
        <v>15065</v>
      </c>
      <c r="BK138" s="34">
        <v>15321</v>
      </c>
      <c r="BL138" s="34">
        <v>15577</v>
      </c>
      <c r="BM138" s="34">
        <f t="shared" si="40"/>
        <v>170028</v>
      </c>
      <c r="BN138" s="34">
        <f t="shared" si="37"/>
        <v>12400</v>
      </c>
      <c r="BO138" s="34">
        <f t="shared" si="37"/>
        <v>12700</v>
      </c>
      <c r="BP138" s="34">
        <f t="shared" si="37"/>
        <v>13000</v>
      </c>
      <c r="BQ138" s="34">
        <f t="shared" si="36"/>
        <v>13400</v>
      </c>
      <c r="BR138" s="34">
        <f t="shared" si="36"/>
        <v>13700</v>
      </c>
      <c r="BS138" s="34">
        <f t="shared" si="36"/>
        <v>14000</v>
      </c>
      <c r="BT138" s="34">
        <f t="shared" si="36"/>
        <v>14300</v>
      </c>
      <c r="BU138" s="34">
        <f t="shared" si="36"/>
        <v>14700</v>
      </c>
      <c r="BV138" s="34">
        <f t="shared" si="36"/>
        <v>15000</v>
      </c>
      <c r="BW138" s="34">
        <f t="shared" si="39"/>
        <v>15300</v>
      </c>
      <c r="BX138" s="34">
        <f t="shared" si="39"/>
        <v>15600</v>
      </c>
      <c r="BY138" s="34">
        <f t="shared" si="39"/>
        <v>16000</v>
      </c>
      <c r="BZ138" s="64">
        <f t="shared" si="41"/>
        <v>0.98207448684253096</v>
      </c>
    </row>
    <row r="139" spans="1:255" x14ac:dyDescent="0.25">
      <c r="A139" s="32" t="s">
        <v>336</v>
      </c>
      <c r="B139" s="33">
        <v>10</v>
      </c>
      <c r="C139" s="32" t="s">
        <v>318</v>
      </c>
      <c r="D139" s="32" t="s">
        <v>337</v>
      </c>
      <c r="E139" s="34">
        <v>5579</v>
      </c>
      <c r="F139" s="34">
        <v>6146</v>
      </c>
      <c r="G139" s="34">
        <v>5126</v>
      </c>
      <c r="H139" s="34">
        <v>3875</v>
      </c>
      <c r="I139" s="34">
        <v>3658</v>
      </c>
      <c r="J139" s="34">
        <v>2371</v>
      </c>
      <c r="K139" s="34">
        <v>1444</v>
      </c>
      <c r="L139" s="34">
        <v>2779</v>
      </c>
      <c r="M139" s="34">
        <v>2442</v>
      </c>
      <c r="N139" s="34">
        <v>1678</v>
      </c>
      <c r="O139" s="34">
        <v>2537</v>
      </c>
      <c r="P139" s="34">
        <v>2908</v>
      </c>
      <c r="Q139" s="34">
        <v>3849</v>
      </c>
      <c r="R139" s="34">
        <v>4837</v>
      </c>
      <c r="S139" s="34">
        <v>6017</v>
      </c>
      <c r="T139" s="34">
        <v>5797</v>
      </c>
      <c r="U139" s="34">
        <v>4900</v>
      </c>
      <c r="V139" s="34">
        <v>4441</v>
      </c>
      <c r="W139" s="34">
        <v>5382</v>
      </c>
      <c r="X139" s="34">
        <v>3967</v>
      </c>
      <c r="Y139" s="34">
        <v>4845</v>
      </c>
      <c r="Z139" s="34">
        <v>6269</v>
      </c>
      <c r="AA139" s="34">
        <v>7490</v>
      </c>
      <c r="AB139" s="34">
        <v>7521</v>
      </c>
      <c r="AC139" s="34">
        <v>7357</v>
      </c>
      <c r="AD139" s="34">
        <v>5896</v>
      </c>
      <c r="AE139" s="34">
        <v>7329</v>
      </c>
      <c r="AF139" s="34">
        <v>7279</v>
      </c>
      <c r="AG139" s="34">
        <v>6123</v>
      </c>
      <c r="AH139" s="34">
        <v>5722</v>
      </c>
      <c r="AI139" s="34">
        <v>5266</v>
      </c>
      <c r="AJ139" s="34">
        <v>5471</v>
      </c>
      <c r="AK139" s="34">
        <v>5367</v>
      </c>
      <c r="AL139" s="34">
        <v>6054</v>
      </c>
      <c r="AM139" s="34">
        <v>6812</v>
      </c>
      <c r="AN139" s="34">
        <v>6799</v>
      </c>
      <c r="AO139" s="34">
        <v>6900</v>
      </c>
      <c r="AP139" s="34">
        <v>7000</v>
      </c>
      <c r="AQ139" s="34">
        <v>7101</v>
      </c>
      <c r="AR139" s="34">
        <v>7202</v>
      </c>
      <c r="AS139" s="34">
        <v>7302</v>
      </c>
      <c r="AT139" s="34">
        <v>7403</v>
      </c>
      <c r="AU139" s="34">
        <v>7504</v>
      </c>
      <c r="AV139" s="34">
        <v>7604</v>
      </c>
      <c r="AW139" s="34">
        <v>7705</v>
      </c>
      <c r="AX139" s="34">
        <v>7806</v>
      </c>
      <c r="AY139" s="34">
        <v>7906</v>
      </c>
      <c r="AZ139" s="34">
        <v>8007</v>
      </c>
      <c r="BA139" s="34">
        <v>8107.5</v>
      </c>
      <c r="BB139" s="34">
        <v>8208.1</v>
      </c>
      <c r="BC139" s="34">
        <v>8308.7000000000007</v>
      </c>
      <c r="BD139" s="34">
        <v>8409.2999999999993</v>
      </c>
      <c r="BE139" s="34">
        <v>8509.9</v>
      </c>
      <c r="BF139" s="34">
        <v>8610.5</v>
      </c>
      <c r="BG139" s="34">
        <v>8711.1</v>
      </c>
      <c r="BH139" s="34">
        <v>8811.7000000000007</v>
      </c>
      <c r="BI139" s="34">
        <v>8912.2999999999993</v>
      </c>
      <c r="BJ139" s="34">
        <v>9012.9</v>
      </c>
      <c r="BK139" s="34">
        <v>9113.5</v>
      </c>
      <c r="BL139" s="34">
        <v>9214.1</v>
      </c>
      <c r="BM139" s="34">
        <f t="shared" si="40"/>
        <v>103929.60000000001</v>
      </c>
      <c r="BN139" s="34">
        <f t="shared" si="37"/>
        <v>8000</v>
      </c>
      <c r="BO139" s="34">
        <f t="shared" si="37"/>
        <v>8100</v>
      </c>
      <c r="BP139" s="34">
        <f t="shared" si="37"/>
        <v>8300</v>
      </c>
      <c r="BQ139" s="34">
        <f t="shared" si="36"/>
        <v>8400</v>
      </c>
      <c r="BR139" s="34">
        <f t="shared" si="36"/>
        <v>8500</v>
      </c>
      <c r="BS139" s="34">
        <f t="shared" si="36"/>
        <v>8600</v>
      </c>
      <c r="BT139" s="34">
        <f t="shared" si="36"/>
        <v>8700</v>
      </c>
      <c r="BU139" s="34">
        <f t="shared" si="36"/>
        <v>8800</v>
      </c>
      <c r="BV139" s="34">
        <f t="shared" si="36"/>
        <v>9000</v>
      </c>
      <c r="BW139" s="34">
        <f t="shared" si="39"/>
        <v>9100</v>
      </c>
      <c r="BX139" s="34">
        <f t="shared" si="39"/>
        <v>9200</v>
      </c>
      <c r="BY139" s="34">
        <f t="shared" si="39"/>
        <v>9300</v>
      </c>
      <c r="BZ139" s="64">
        <f t="shared" si="41"/>
        <v>0.86137478026739966</v>
      </c>
    </row>
    <row r="140" spans="1:255" x14ac:dyDescent="0.25">
      <c r="A140" s="32" t="s">
        <v>338</v>
      </c>
      <c r="B140" s="33">
        <v>10</v>
      </c>
      <c r="C140" s="32" t="s">
        <v>318</v>
      </c>
      <c r="D140" s="32" t="s">
        <v>339</v>
      </c>
      <c r="E140" s="34">
        <v>2762</v>
      </c>
      <c r="F140" s="34">
        <v>2628</v>
      </c>
      <c r="G140" s="34">
        <v>2665</v>
      </c>
      <c r="H140" s="34">
        <v>3052</v>
      </c>
      <c r="I140" s="34">
        <v>3301</v>
      </c>
      <c r="J140" s="34">
        <v>3958</v>
      </c>
      <c r="K140" s="34">
        <v>3988</v>
      </c>
      <c r="L140" s="34">
        <v>5134</v>
      </c>
      <c r="M140" s="34">
        <v>5178</v>
      </c>
      <c r="N140" s="34">
        <v>5594</v>
      </c>
      <c r="O140" s="34">
        <v>5860</v>
      </c>
      <c r="P140" s="34">
        <v>5569</v>
      </c>
      <c r="Q140" s="34">
        <v>5119</v>
      </c>
      <c r="R140" s="34">
        <v>4149</v>
      </c>
      <c r="S140" s="34">
        <v>4039</v>
      </c>
      <c r="T140" s="34">
        <v>4438</v>
      </c>
      <c r="U140" s="34">
        <v>4430</v>
      </c>
      <c r="V140" s="34">
        <v>3665</v>
      </c>
      <c r="W140" s="34">
        <v>4273</v>
      </c>
      <c r="X140" s="34">
        <v>4001</v>
      </c>
      <c r="Y140" s="34">
        <v>3295</v>
      </c>
      <c r="Z140" s="34">
        <v>4228</v>
      </c>
      <c r="AA140" s="34">
        <v>4742</v>
      </c>
      <c r="AB140" s="34">
        <v>4723</v>
      </c>
      <c r="AC140" s="34">
        <v>5570</v>
      </c>
      <c r="AD140" s="34">
        <v>6113</v>
      </c>
      <c r="AE140" s="34">
        <v>5233</v>
      </c>
      <c r="AF140" s="34">
        <v>4694</v>
      </c>
      <c r="AG140" s="34">
        <v>6409</v>
      </c>
      <c r="AH140" s="34">
        <v>4872</v>
      </c>
      <c r="AI140" s="34">
        <v>5186</v>
      </c>
      <c r="AJ140" s="34">
        <v>5479</v>
      </c>
      <c r="AK140" s="34">
        <v>3845</v>
      </c>
      <c r="AL140" s="34">
        <v>3661</v>
      </c>
      <c r="AM140" s="34">
        <v>4306</v>
      </c>
      <c r="AN140" s="34">
        <v>5192</v>
      </c>
      <c r="AO140" s="34">
        <v>5233</v>
      </c>
      <c r="AP140" s="34">
        <v>5273</v>
      </c>
      <c r="AQ140" s="34">
        <v>5314</v>
      </c>
      <c r="AR140" s="34">
        <v>5355</v>
      </c>
      <c r="AS140" s="34">
        <v>5395</v>
      </c>
      <c r="AT140" s="34">
        <v>5436</v>
      </c>
      <c r="AU140" s="34">
        <v>5476</v>
      </c>
      <c r="AV140" s="34">
        <v>5517</v>
      </c>
      <c r="AW140" s="34">
        <v>5558</v>
      </c>
      <c r="AX140" s="34">
        <v>5598</v>
      </c>
      <c r="AY140" s="34">
        <v>5639</v>
      </c>
      <c r="AZ140" s="34">
        <v>5679</v>
      </c>
      <c r="BA140" s="34">
        <v>5719.5</v>
      </c>
      <c r="BB140" s="34">
        <v>5759.9</v>
      </c>
      <c r="BC140" s="34">
        <v>5800.3</v>
      </c>
      <c r="BD140" s="34">
        <v>5840.7</v>
      </c>
      <c r="BE140" s="34">
        <v>5881.1</v>
      </c>
      <c r="BF140" s="34">
        <v>5921.5</v>
      </c>
      <c r="BG140" s="34">
        <v>5961.9</v>
      </c>
      <c r="BH140" s="34">
        <v>6002.3</v>
      </c>
      <c r="BI140" s="34">
        <v>6042.7</v>
      </c>
      <c r="BJ140" s="34">
        <v>6083.1</v>
      </c>
      <c r="BK140" s="34">
        <v>6123.5</v>
      </c>
      <c r="BL140" s="34">
        <v>6163.9</v>
      </c>
      <c r="BM140" s="34">
        <f t="shared" si="40"/>
        <v>71300.399999999994</v>
      </c>
      <c r="BN140" s="34">
        <f t="shared" si="37"/>
        <v>5700</v>
      </c>
      <c r="BO140" s="34">
        <f t="shared" si="37"/>
        <v>5700</v>
      </c>
      <c r="BP140" s="34">
        <f t="shared" si="37"/>
        <v>5800</v>
      </c>
      <c r="BQ140" s="34">
        <f t="shared" si="36"/>
        <v>5800</v>
      </c>
      <c r="BR140" s="34">
        <f t="shared" si="36"/>
        <v>5900</v>
      </c>
      <c r="BS140" s="34">
        <f t="shared" si="36"/>
        <v>5900</v>
      </c>
      <c r="BT140" s="34">
        <f t="shared" si="36"/>
        <v>6000</v>
      </c>
      <c r="BU140" s="34">
        <f t="shared" si="36"/>
        <v>6000</v>
      </c>
      <c r="BV140" s="34">
        <f t="shared" si="36"/>
        <v>6100</v>
      </c>
      <c r="BW140" s="34">
        <f t="shared" si="39"/>
        <v>6100</v>
      </c>
      <c r="BX140" s="34">
        <f t="shared" si="39"/>
        <v>6100</v>
      </c>
      <c r="BY140" s="34">
        <f t="shared" si="39"/>
        <v>6200</v>
      </c>
      <c r="BZ140" s="64">
        <f t="shared" si="41"/>
        <v>0.72227112113022796</v>
      </c>
    </row>
    <row r="141" spans="1:255" x14ac:dyDescent="0.25">
      <c r="A141" s="32" t="s">
        <v>340</v>
      </c>
      <c r="B141" s="33">
        <v>10</v>
      </c>
      <c r="C141" s="32" t="s">
        <v>318</v>
      </c>
      <c r="D141" s="32" t="s">
        <v>341</v>
      </c>
      <c r="E141" s="34">
        <v>4904</v>
      </c>
      <c r="F141" s="34">
        <v>6255</v>
      </c>
      <c r="G141" s="34">
        <v>5671</v>
      </c>
      <c r="H141" s="34">
        <v>5307</v>
      </c>
      <c r="I141" s="34">
        <v>4452</v>
      </c>
      <c r="J141" s="34">
        <v>5485</v>
      </c>
      <c r="K141" s="34">
        <v>6246</v>
      </c>
      <c r="L141" s="34">
        <v>7381</v>
      </c>
      <c r="M141" s="34">
        <v>8798</v>
      </c>
      <c r="N141" s="34">
        <v>7846</v>
      </c>
      <c r="O141" s="34">
        <v>9334</v>
      </c>
      <c r="P141" s="34">
        <v>11092</v>
      </c>
      <c r="Q141" s="34">
        <v>11854</v>
      </c>
      <c r="R141" s="34">
        <v>11716</v>
      </c>
      <c r="S141" s="34">
        <v>12439</v>
      </c>
      <c r="T141" s="34">
        <v>13598</v>
      </c>
      <c r="U141" s="34">
        <v>13582</v>
      </c>
      <c r="V141" s="34">
        <v>13036</v>
      </c>
      <c r="W141" s="34">
        <v>12941</v>
      </c>
      <c r="X141" s="34">
        <v>12415</v>
      </c>
      <c r="Y141" s="34">
        <v>12350</v>
      </c>
      <c r="Z141" s="34">
        <v>12335</v>
      </c>
      <c r="AA141" s="34">
        <v>11534</v>
      </c>
      <c r="AB141" s="34">
        <v>11151</v>
      </c>
      <c r="AC141" s="34">
        <v>11008</v>
      </c>
      <c r="AD141" s="34">
        <v>11023</v>
      </c>
      <c r="AE141" s="34">
        <v>12334</v>
      </c>
      <c r="AF141" s="34">
        <v>11382</v>
      </c>
      <c r="AG141" s="34">
        <v>11122</v>
      </c>
      <c r="AH141" s="34">
        <v>9778</v>
      </c>
      <c r="AI141" s="34">
        <v>9757</v>
      </c>
      <c r="AJ141" s="34">
        <v>9023</v>
      </c>
      <c r="AK141" s="34">
        <v>9259</v>
      </c>
      <c r="AL141" s="34">
        <v>9893</v>
      </c>
      <c r="AM141" s="34">
        <v>10364</v>
      </c>
      <c r="AN141" s="34">
        <v>12617</v>
      </c>
      <c r="AO141" s="34">
        <v>12768</v>
      </c>
      <c r="AP141" s="34">
        <v>12918</v>
      </c>
      <c r="AQ141" s="34">
        <v>13069</v>
      </c>
      <c r="AR141" s="34">
        <v>13220</v>
      </c>
      <c r="AS141" s="34">
        <v>13370</v>
      </c>
      <c r="AT141" s="34">
        <v>13521</v>
      </c>
      <c r="AU141" s="34">
        <v>13672</v>
      </c>
      <c r="AV141" s="34">
        <v>13822</v>
      </c>
      <c r="AW141" s="34">
        <v>13973</v>
      </c>
      <c r="AX141" s="34">
        <v>14124</v>
      </c>
      <c r="AY141" s="34">
        <v>14274</v>
      </c>
      <c r="AZ141" s="34">
        <v>14425</v>
      </c>
      <c r="BA141" s="34">
        <v>14575.5</v>
      </c>
      <c r="BB141" s="34">
        <v>14726.1</v>
      </c>
      <c r="BC141" s="34">
        <v>14876.7</v>
      </c>
      <c r="BD141" s="34">
        <v>15027.3</v>
      </c>
      <c r="BE141" s="34">
        <v>15177.9</v>
      </c>
      <c r="BF141" s="34">
        <v>15328.5</v>
      </c>
      <c r="BG141" s="34">
        <v>15479.1</v>
      </c>
      <c r="BH141" s="34">
        <v>15629.7</v>
      </c>
      <c r="BI141" s="34">
        <v>15780.3</v>
      </c>
      <c r="BJ141" s="34">
        <v>15930.9</v>
      </c>
      <c r="BK141" s="34">
        <v>16081.5</v>
      </c>
      <c r="BL141" s="34">
        <v>16232.1</v>
      </c>
      <c r="BM141" s="34">
        <f t="shared" si="40"/>
        <v>184845.6</v>
      </c>
      <c r="BN141" s="34">
        <f t="shared" si="37"/>
        <v>14500</v>
      </c>
      <c r="BO141" s="34">
        <f t="shared" si="37"/>
        <v>14600</v>
      </c>
      <c r="BP141" s="34">
        <f t="shared" si="37"/>
        <v>14800</v>
      </c>
      <c r="BQ141" s="34">
        <f t="shared" si="36"/>
        <v>15000</v>
      </c>
      <c r="BR141" s="34">
        <f t="shared" si="36"/>
        <v>15100</v>
      </c>
      <c r="BS141" s="34">
        <f t="shared" si="36"/>
        <v>15300</v>
      </c>
      <c r="BT141" s="34">
        <f t="shared" si="36"/>
        <v>15500</v>
      </c>
      <c r="BU141" s="34">
        <f t="shared" si="36"/>
        <v>15700</v>
      </c>
      <c r="BV141" s="34">
        <f t="shared" si="36"/>
        <v>15800</v>
      </c>
      <c r="BW141" s="34">
        <f t="shared" si="39"/>
        <v>16000</v>
      </c>
      <c r="BX141" s="34">
        <f t="shared" si="39"/>
        <v>16200</v>
      </c>
      <c r="BY141" s="34">
        <f t="shared" si="39"/>
        <v>16300</v>
      </c>
      <c r="BZ141" s="64">
        <f t="shared" si="41"/>
        <v>0.84152382591599018</v>
      </c>
    </row>
    <row r="142" spans="1:255" x14ac:dyDescent="0.25">
      <c r="A142" s="32" t="s">
        <v>342</v>
      </c>
      <c r="B142" s="33">
        <v>10</v>
      </c>
      <c r="C142" s="32" t="s">
        <v>318</v>
      </c>
      <c r="D142" s="32" t="s">
        <v>343</v>
      </c>
      <c r="E142" s="34">
        <v>4973</v>
      </c>
      <c r="F142" s="34">
        <v>4567</v>
      </c>
      <c r="G142" s="34">
        <v>4422</v>
      </c>
      <c r="H142" s="34">
        <v>4767</v>
      </c>
      <c r="I142" s="34">
        <v>4614</v>
      </c>
      <c r="J142" s="34">
        <v>5186</v>
      </c>
      <c r="K142" s="34">
        <v>4700</v>
      </c>
      <c r="L142" s="34">
        <v>5823</v>
      </c>
      <c r="M142" s="34">
        <v>5882</v>
      </c>
      <c r="N142" s="34">
        <v>4573</v>
      </c>
      <c r="O142" s="34">
        <v>5501</v>
      </c>
      <c r="P142" s="34">
        <v>4227</v>
      </c>
      <c r="Q142" s="34">
        <v>4239</v>
      </c>
      <c r="R142" s="34">
        <v>3094</v>
      </c>
      <c r="S142" s="34">
        <v>3275</v>
      </c>
      <c r="T142" s="34">
        <v>4682</v>
      </c>
      <c r="U142" s="34">
        <v>4795</v>
      </c>
      <c r="V142" s="34">
        <v>5531</v>
      </c>
      <c r="W142" s="34">
        <v>5665</v>
      </c>
      <c r="X142" s="34">
        <v>4197</v>
      </c>
      <c r="Y142" s="34">
        <v>4206</v>
      </c>
      <c r="Z142" s="34">
        <v>4664</v>
      </c>
      <c r="AA142" s="34">
        <v>5042</v>
      </c>
      <c r="AB142" s="34">
        <v>4023</v>
      </c>
      <c r="AC142" s="34">
        <v>3990</v>
      </c>
      <c r="AD142" s="34">
        <v>4180</v>
      </c>
      <c r="AE142" s="34">
        <v>3212</v>
      </c>
      <c r="AF142" s="34">
        <v>3660</v>
      </c>
      <c r="AG142" s="34">
        <v>3593</v>
      </c>
      <c r="AH142" s="34">
        <v>3621</v>
      </c>
      <c r="AI142" s="34">
        <v>3455</v>
      </c>
      <c r="AJ142" s="34">
        <v>3618</v>
      </c>
      <c r="AK142" s="34">
        <v>4210</v>
      </c>
      <c r="AL142" s="34">
        <v>2261</v>
      </c>
      <c r="AM142" s="34">
        <v>2640</v>
      </c>
      <c r="AN142" s="34">
        <v>3362</v>
      </c>
      <c r="AO142" s="34">
        <v>3309</v>
      </c>
      <c r="AP142" s="34">
        <v>3255</v>
      </c>
      <c r="AQ142" s="34">
        <v>3202</v>
      </c>
      <c r="AR142" s="34">
        <v>3149</v>
      </c>
      <c r="AS142" s="34">
        <v>3096</v>
      </c>
      <c r="AT142" s="34">
        <v>3043</v>
      </c>
      <c r="AU142" s="34">
        <v>2990</v>
      </c>
      <c r="AV142" s="34">
        <v>2937</v>
      </c>
      <c r="AW142" s="34">
        <v>2884</v>
      </c>
      <c r="AX142" s="34">
        <v>2831</v>
      </c>
      <c r="AY142" s="34">
        <v>2778</v>
      </c>
      <c r="AZ142" s="34">
        <v>2725</v>
      </c>
      <c r="BA142" s="34">
        <v>2672</v>
      </c>
      <c r="BB142" s="34">
        <v>2619</v>
      </c>
      <c r="BC142" s="34">
        <v>2566</v>
      </c>
      <c r="BD142" s="34">
        <v>2513</v>
      </c>
      <c r="BE142" s="34">
        <v>2460</v>
      </c>
      <c r="BF142" s="34">
        <v>2407</v>
      </c>
      <c r="BG142" s="34">
        <v>2354</v>
      </c>
      <c r="BH142" s="34">
        <v>2301</v>
      </c>
      <c r="BI142" s="34">
        <v>2248</v>
      </c>
      <c r="BJ142" s="34">
        <v>2195</v>
      </c>
      <c r="BK142" s="34">
        <v>2142</v>
      </c>
      <c r="BL142" s="34">
        <v>2089</v>
      </c>
      <c r="BM142" s="34">
        <f t="shared" si="40"/>
        <v>28566</v>
      </c>
      <c r="BN142" s="34">
        <f t="shared" si="37"/>
        <v>2600</v>
      </c>
      <c r="BO142" s="34">
        <f t="shared" si="37"/>
        <v>2600</v>
      </c>
      <c r="BP142" s="34">
        <f t="shared" si="37"/>
        <v>2500</v>
      </c>
      <c r="BQ142" s="34">
        <f t="shared" si="36"/>
        <v>2500</v>
      </c>
      <c r="BR142" s="34">
        <f t="shared" si="36"/>
        <v>2400</v>
      </c>
      <c r="BS142" s="34">
        <f t="shared" si="36"/>
        <v>2400</v>
      </c>
      <c r="BT142" s="34">
        <f t="shared" si="36"/>
        <v>2400</v>
      </c>
      <c r="BU142" s="34">
        <f t="shared" si="36"/>
        <v>2300</v>
      </c>
      <c r="BV142" s="34">
        <f t="shared" si="36"/>
        <v>2300</v>
      </c>
      <c r="BW142" s="34">
        <f t="shared" si="39"/>
        <v>2200</v>
      </c>
      <c r="BX142" s="34">
        <f t="shared" si="39"/>
        <v>2200</v>
      </c>
      <c r="BY142" s="34">
        <f t="shared" si="39"/>
        <v>2200</v>
      </c>
      <c r="BZ142" s="64">
        <f t="shared" si="41"/>
        <v>0.87242018792901654</v>
      </c>
    </row>
    <row r="143" spans="1:255" x14ac:dyDescent="0.25">
      <c r="A143" s="32" t="s">
        <v>344</v>
      </c>
      <c r="B143" s="33">
        <v>10</v>
      </c>
      <c r="C143" s="32" t="s">
        <v>318</v>
      </c>
      <c r="D143" s="32" t="s">
        <v>345</v>
      </c>
      <c r="E143" s="34">
        <v>1203</v>
      </c>
      <c r="F143" s="34">
        <v>1339</v>
      </c>
      <c r="G143" s="34">
        <v>783</v>
      </c>
      <c r="H143" s="34">
        <v>-676</v>
      </c>
      <c r="I143" s="34">
        <v>187</v>
      </c>
      <c r="J143" s="34">
        <v>988</v>
      </c>
      <c r="K143" s="34">
        <v>-341</v>
      </c>
      <c r="L143" s="34">
        <v>-1025</v>
      </c>
      <c r="M143" s="34">
        <v>-1431</v>
      </c>
      <c r="N143" s="34">
        <v>-808</v>
      </c>
      <c r="O143" s="34">
        <v>-1161</v>
      </c>
      <c r="P143" s="34">
        <v>-2349</v>
      </c>
      <c r="Q143" s="34">
        <v>-2441</v>
      </c>
      <c r="R143" s="34">
        <v>-3153</v>
      </c>
      <c r="S143" s="34">
        <v>-2736</v>
      </c>
      <c r="T143" s="34">
        <v>-2593</v>
      </c>
      <c r="U143" s="34">
        <v>-4067</v>
      </c>
      <c r="V143" s="34">
        <v>-4001</v>
      </c>
      <c r="W143" s="34">
        <v>-4647</v>
      </c>
      <c r="X143" s="34">
        <v>-5927</v>
      </c>
      <c r="Y143" s="34">
        <v>-6825</v>
      </c>
      <c r="Z143" s="34">
        <v>-5659</v>
      </c>
      <c r="AA143" s="34">
        <v>-5935</v>
      </c>
      <c r="AB143" s="34">
        <v>-7603</v>
      </c>
      <c r="AC143" s="34">
        <v>-7542</v>
      </c>
      <c r="AD143" s="34">
        <v>-8460</v>
      </c>
      <c r="AE143" s="34">
        <v>-6779</v>
      </c>
      <c r="AF143" s="34">
        <v>-5893</v>
      </c>
      <c r="AG143" s="34">
        <v>-5932</v>
      </c>
      <c r="AH143" s="34">
        <v>-5892</v>
      </c>
      <c r="AI143" s="34">
        <v>-4826</v>
      </c>
      <c r="AJ143" s="34">
        <v>-3952</v>
      </c>
      <c r="AK143" s="34">
        <v>-4130</v>
      </c>
      <c r="AL143" s="34">
        <v>-3434</v>
      </c>
      <c r="AM143" s="34">
        <v>-3497</v>
      </c>
      <c r="AN143" s="34">
        <v>-7270</v>
      </c>
      <c r="AO143" s="34">
        <v>-7484</v>
      </c>
      <c r="AP143" s="34">
        <v>-7699</v>
      </c>
      <c r="AQ143" s="34">
        <v>-7914</v>
      </c>
      <c r="AR143" s="34">
        <v>-8128</v>
      </c>
      <c r="AS143" s="34">
        <v>-8343</v>
      </c>
      <c r="AT143" s="34">
        <v>-8558</v>
      </c>
      <c r="AU143" s="34">
        <v>-8772</v>
      </c>
      <c r="AV143" s="34">
        <v>-8987</v>
      </c>
      <c r="AW143" s="34">
        <v>-9201</v>
      </c>
      <c r="AX143" s="34">
        <v>-9416</v>
      </c>
      <c r="AY143" s="34">
        <v>-9631</v>
      </c>
      <c r="AZ143" s="34">
        <v>-9845</v>
      </c>
      <c r="BA143" s="34">
        <v>-10060</v>
      </c>
      <c r="BB143" s="34">
        <v>-10274.700000000001</v>
      </c>
      <c r="BC143" s="34">
        <v>-10489.4</v>
      </c>
      <c r="BD143" s="34">
        <v>-10704.1</v>
      </c>
      <c r="BE143" s="34">
        <v>-10918.8</v>
      </c>
      <c r="BF143" s="34">
        <v>-11133.5</v>
      </c>
      <c r="BG143" s="34">
        <v>-11348.2</v>
      </c>
      <c r="BH143" s="34">
        <v>-11562.9</v>
      </c>
      <c r="BI143" s="34">
        <v>-11777.6</v>
      </c>
      <c r="BJ143" s="34">
        <v>-11992.3</v>
      </c>
      <c r="BK143" s="34">
        <v>-12207</v>
      </c>
      <c r="BL143" s="34">
        <v>-12421.7</v>
      </c>
      <c r="BM143" s="34">
        <f t="shared" si="40"/>
        <v>-134890.20000000001</v>
      </c>
      <c r="BN143" s="34">
        <f t="shared" si="37"/>
        <v>-9700</v>
      </c>
      <c r="BO143" s="34">
        <f t="shared" si="37"/>
        <v>-10000</v>
      </c>
      <c r="BP143" s="34">
        <f t="shared" si="37"/>
        <v>-10300</v>
      </c>
      <c r="BQ143" s="34">
        <f t="shared" si="36"/>
        <v>-10500</v>
      </c>
      <c r="BR143" s="34">
        <f t="shared" si="36"/>
        <v>-10800</v>
      </c>
      <c r="BS143" s="34">
        <f t="shared" si="36"/>
        <v>-11100</v>
      </c>
      <c r="BT143" s="34">
        <f t="shared" si="36"/>
        <v>-11400</v>
      </c>
      <c r="BU143" s="34">
        <f t="shared" si="36"/>
        <v>-11700</v>
      </c>
      <c r="BV143" s="34">
        <f t="shared" si="36"/>
        <v>-11900</v>
      </c>
      <c r="BW143" s="34">
        <f t="shared" si="39"/>
        <v>-12200</v>
      </c>
      <c r="BX143" s="34">
        <f t="shared" si="39"/>
        <v>-12500</v>
      </c>
      <c r="BY143" s="34">
        <f t="shared" si="39"/>
        <v>-12800</v>
      </c>
      <c r="BZ143" s="64">
        <f t="shared" si="41"/>
        <v>0.94685524145316291</v>
      </c>
    </row>
    <row r="144" spans="1:255" x14ac:dyDescent="0.25">
      <c r="A144" s="32" t="s">
        <v>346</v>
      </c>
      <c r="B144" s="33">
        <v>10</v>
      </c>
      <c r="C144" s="32" t="s">
        <v>318</v>
      </c>
      <c r="D144" s="32" t="s">
        <v>347</v>
      </c>
      <c r="E144" s="34">
        <v>10840</v>
      </c>
      <c r="F144" s="34">
        <v>11478</v>
      </c>
      <c r="G144" s="34">
        <v>11930</v>
      </c>
      <c r="H144" s="34">
        <v>11794</v>
      </c>
      <c r="I144" s="34">
        <v>12289</v>
      </c>
      <c r="J144" s="34">
        <v>12557</v>
      </c>
      <c r="K144" s="34">
        <v>12821</v>
      </c>
      <c r="L144" s="34">
        <v>13395</v>
      </c>
      <c r="M144" s="34">
        <v>13800</v>
      </c>
      <c r="N144" s="34">
        <v>13818</v>
      </c>
      <c r="O144" s="34">
        <v>14154</v>
      </c>
      <c r="P144" s="34">
        <v>13993</v>
      </c>
      <c r="Q144" s="34">
        <v>13876</v>
      </c>
      <c r="R144" s="34">
        <v>13989</v>
      </c>
      <c r="S144" s="34">
        <v>14770</v>
      </c>
      <c r="T144" s="34">
        <v>15468</v>
      </c>
      <c r="U144" s="34">
        <v>14724</v>
      </c>
      <c r="V144" s="34">
        <v>13969</v>
      </c>
      <c r="W144" s="34">
        <v>14381</v>
      </c>
      <c r="X144" s="34">
        <v>15265</v>
      </c>
      <c r="Y144" s="34">
        <v>14429</v>
      </c>
      <c r="Z144" s="34">
        <v>14531</v>
      </c>
      <c r="AA144" s="34">
        <v>14886</v>
      </c>
      <c r="AB144" s="34">
        <v>16092</v>
      </c>
      <c r="AC144" s="34">
        <v>15768</v>
      </c>
      <c r="AD144" s="34">
        <v>14410</v>
      </c>
      <c r="AE144" s="34">
        <v>14905</v>
      </c>
      <c r="AF144" s="34">
        <v>14490</v>
      </c>
      <c r="AG144" s="34">
        <v>14208</v>
      </c>
      <c r="AH144" s="34">
        <v>14603</v>
      </c>
      <c r="AI144" s="34">
        <v>12742</v>
      </c>
      <c r="AJ144" s="34">
        <v>14029</v>
      </c>
      <c r="AK144" s="34">
        <v>13650</v>
      </c>
      <c r="AL144" s="34">
        <v>14180</v>
      </c>
      <c r="AM144" s="34">
        <v>15013</v>
      </c>
      <c r="AN144" s="34">
        <v>15292</v>
      </c>
      <c r="AO144" s="34">
        <v>15368</v>
      </c>
      <c r="AP144" s="34">
        <v>15445</v>
      </c>
      <c r="AQ144" s="34">
        <v>15521</v>
      </c>
      <c r="AR144" s="34">
        <v>15597</v>
      </c>
      <c r="AS144" s="34">
        <v>15673</v>
      </c>
      <c r="AT144" s="34">
        <v>15749</v>
      </c>
      <c r="AU144" s="34">
        <v>15825</v>
      </c>
      <c r="AV144" s="34">
        <v>15902</v>
      </c>
      <c r="AW144" s="34">
        <v>15978</v>
      </c>
      <c r="AX144" s="34">
        <v>16054</v>
      </c>
      <c r="AY144" s="34">
        <v>16130</v>
      </c>
      <c r="AZ144" s="34">
        <v>16206</v>
      </c>
      <c r="BA144" s="34">
        <v>16282</v>
      </c>
      <c r="BB144" s="34">
        <v>16358</v>
      </c>
      <c r="BC144" s="34">
        <v>16434</v>
      </c>
      <c r="BD144" s="34">
        <v>16510</v>
      </c>
      <c r="BE144" s="34">
        <v>16586</v>
      </c>
      <c r="BF144" s="34">
        <v>16662</v>
      </c>
      <c r="BG144" s="34">
        <v>16738</v>
      </c>
      <c r="BH144" s="34">
        <v>16814</v>
      </c>
      <c r="BI144" s="34">
        <v>16890</v>
      </c>
      <c r="BJ144" s="34">
        <v>16966</v>
      </c>
      <c r="BK144" s="34">
        <v>17042</v>
      </c>
      <c r="BL144" s="34">
        <v>17118</v>
      </c>
      <c r="BM144" s="34">
        <f t="shared" si="40"/>
        <v>200400</v>
      </c>
      <c r="BN144" s="34">
        <f t="shared" si="37"/>
        <v>16300</v>
      </c>
      <c r="BO144" s="34">
        <f t="shared" si="37"/>
        <v>16300</v>
      </c>
      <c r="BP144" s="34">
        <f t="shared" si="37"/>
        <v>16400</v>
      </c>
      <c r="BQ144" s="34">
        <f t="shared" si="36"/>
        <v>16500</v>
      </c>
      <c r="BR144" s="34">
        <f t="shared" si="36"/>
        <v>16600</v>
      </c>
      <c r="BS144" s="34">
        <f t="shared" si="36"/>
        <v>16700</v>
      </c>
      <c r="BT144" s="34">
        <f t="shared" si="36"/>
        <v>16700</v>
      </c>
      <c r="BU144" s="34">
        <f t="shared" si="36"/>
        <v>16800</v>
      </c>
      <c r="BV144" s="34">
        <f t="shared" si="36"/>
        <v>16900</v>
      </c>
      <c r="BW144" s="34">
        <f t="shared" si="39"/>
        <v>17000</v>
      </c>
      <c r="BX144" s="34">
        <f t="shared" si="39"/>
        <v>17100</v>
      </c>
      <c r="BY144" s="34">
        <f t="shared" si="39"/>
        <v>17100</v>
      </c>
      <c r="BZ144" s="64">
        <f t="shared" si="41"/>
        <v>0.88247645642948624</v>
      </c>
    </row>
    <row r="145" spans="1:78" x14ac:dyDescent="0.25">
      <c r="A145" s="32" t="s">
        <v>348</v>
      </c>
      <c r="B145" s="33">
        <v>10</v>
      </c>
      <c r="C145" s="32" t="s">
        <v>318</v>
      </c>
      <c r="D145" s="32" t="s">
        <v>349</v>
      </c>
      <c r="E145" s="34">
        <v>7423</v>
      </c>
      <c r="F145" s="34">
        <v>9017</v>
      </c>
      <c r="G145" s="34">
        <v>9467</v>
      </c>
      <c r="H145" s="34">
        <v>9119</v>
      </c>
      <c r="I145" s="34">
        <v>9238</v>
      </c>
      <c r="J145" s="34">
        <v>8432</v>
      </c>
      <c r="K145" s="34">
        <v>8741</v>
      </c>
      <c r="L145" s="34">
        <v>8352</v>
      </c>
      <c r="M145" s="34">
        <v>9431</v>
      </c>
      <c r="N145" s="34">
        <v>8695</v>
      </c>
      <c r="O145" s="34">
        <v>7629</v>
      </c>
      <c r="P145" s="34">
        <v>8350</v>
      </c>
      <c r="Q145" s="34">
        <v>7555</v>
      </c>
      <c r="R145" s="34">
        <v>8107</v>
      </c>
      <c r="S145" s="34">
        <v>8057</v>
      </c>
      <c r="T145" s="34">
        <v>6907</v>
      </c>
      <c r="U145" s="34">
        <v>6918</v>
      </c>
      <c r="V145" s="34">
        <v>6755</v>
      </c>
      <c r="W145" s="34">
        <v>6593</v>
      </c>
      <c r="X145" s="34">
        <v>7874</v>
      </c>
      <c r="Y145" s="34">
        <v>6966</v>
      </c>
      <c r="Z145" s="34">
        <v>6340</v>
      </c>
      <c r="AA145" s="34">
        <v>6754</v>
      </c>
      <c r="AB145" s="34">
        <v>6844</v>
      </c>
      <c r="AC145" s="34">
        <v>6798</v>
      </c>
      <c r="AD145" s="34">
        <v>7391</v>
      </c>
      <c r="AE145" s="34">
        <v>7606</v>
      </c>
      <c r="AF145" s="34">
        <v>7504</v>
      </c>
      <c r="AG145" s="34">
        <v>7717</v>
      </c>
      <c r="AH145" s="34">
        <v>7706</v>
      </c>
      <c r="AI145" s="34">
        <v>8815</v>
      </c>
      <c r="AJ145" s="34">
        <v>9518</v>
      </c>
      <c r="AK145" s="34">
        <v>9150</v>
      </c>
      <c r="AL145" s="34">
        <v>9842</v>
      </c>
      <c r="AM145" s="34">
        <v>8911</v>
      </c>
      <c r="AN145" s="34">
        <v>7767</v>
      </c>
      <c r="AO145" s="34">
        <v>7754</v>
      </c>
      <c r="AP145" s="34">
        <v>7740</v>
      </c>
      <c r="AQ145" s="34">
        <v>7726</v>
      </c>
      <c r="AR145" s="34">
        <v>7712</v>
      </c>
      <c r="AS145" s="34">
        <v>7699</v>
      </c>
      <c r="AT145" s="34">
        <v>7685</v>
      </c>
      <c r="AU145" s="34">
        <v>7671</v>
      </c>
      <c r="AV145" s="34">
        <v>7657</v>
      </c>
      <c r="AW145" s="34">
        <v>7644</v>
      </c>
      <c r="AX145" s="34">
        <v>7630</v>
      </c>
      <c r="AY145" s="34">
        <v>7616</v>
      </c>
      <c r="AZ145" s="34">
        <v>7602</v>
      </c>
      <c r="BA145" s="34">
        <v>7588</v>
      </c>
      <c r="BB145" s="34">
        <v>7574</v>
      </c>
      <c r="BC145" s="34">
        <v>7560</v>
      </c>
      <c r="BD145" s="34">
        <v>7546</v>
      </c>
      <c r="BE145" s="34">
        <v>7532</v>
      </c>
      <c r="BF145" s="34">
        <v>7518</v>
      </c>
      <c r="BG145" s="34">
        <v>7504</v>
      </c>
      <c r="BH145" s="34">
        <v>7490</v>
      </c>
      <c r="BI145" s="34">
        <v>7476</v>
      </c>
      <c r="BJ145" s="34">
        <v>7462</v>
      </c>
      <c r="BK145" s="34">
        <v>7448</v>
      </c>
      <c r="BL145" s="34">
        <v>7434</v>
      </c>
      <c r="BM145" s="34">
        <f t="shared" si="40"/>
        <v>90132</v>
      </c>
      <c r="BN145" s="34">
        <f t="shared" si="37"/>
        <v>7600</v>
      </c>
      <c r="BO145" s="34">
        <f t="shared" si="37"/>
        <v>7600</v>
      </c>
      <c r="BP145" s="34">
        <f t="shared" si="37"/>
        <v>7600</v>
      </c>
      <c r="BQ145" s="34">
        <f t="shared" si="36"/>
        <v>7500</v>
      </c>
      <c r="BR145" s="34">
        <f t="shared" si="36"/>
        <v>7500</v>
      </c>
      <c r="BS145" s="34">
        <f t="shared" si="36"/>
        <v>7500</v>
      </c>
      <c r="BT145" s="34">
        <f t="shared" si="36"/>
        <v>7500</v>
      </c>
      <c r="BU145" s="34">
        <f t="shared" si="36"/>
        <v>7500</v>
      </c>
      <c r="BV145" s="34">
        <f t="shared" si="36"/>
        <v>7500</v>
      </c>
      <c r="BW145" s="34">
        <f t="shared" si="39"/>
        <v>7500</v>
      </c>
      <c r="BX145" s="34">
        <f t="shared" si="39"/>
        <v>7500</v>
      </c>
      <c r="BY145" s="34">
        <f t="shared" si="39"/>
        <v>7400</v>
      </c>
      <c r="BZ145" s="64">
        <f t="shared" si="41"/>
        <v>0.30623147160140185</v>
      </c>
    </row>
    <row r="146" spans="1:78" x14ac:dyDescent="0.25">
      <c r="A146" s="32" t="s">
        <v>350</v>
      </c>
      <c r="B146" s="33">
        <v>10</v>
      </c>
      <c r="C146" s="32" t="s">
        <v>318</v>
      </c>
      <c r="D146" s="32" t="s">
        <v>351</v>
      </c>
      <c r="E146" s="34">
        <v>4577</v>
      </c>
      <c r="F146" s="34">
        <v>4050</v>
      </c>
      <c r="G146" s="34">
        <v>4819</v>
      </c>
      <c r="H146" s="34">
        <v>3918</v>
      </c>
      <c r="I146" s="34">
        <v>2928</v>
      </c>
      <c r="J146" s="34">
        <v>3856</v>
      </c>
      <c r="K146" s="34">
        <v>3519</v>
      </c>
      <c r="L146" s="34">
        <v>3612</v>
      </c>
      <c r="M146" s="34">
        <v>2946</v>
      </c>
      <c r="N146" s="34">
        <v>1530</v>
      </c>
      <c r="O146" s="34">
        <v>2525</v>
      </c>
      <c r="P146" s="34">
        <v>3961</v>
      </c>
      <c r="Q146" s="34">
        <v>3870</v>
      </c>
      <c r="R146" s="34">
        <v>2291</v>
      </c>
      <c r="S146" s="34">
        <v>2220</v>
      </c>
      <c r="T146" s="34">
        <v>2017</v>
      </c>
      <c r="U146" s="34">
        <v>1774</v>
      </c>
      <c r="V146" s="34">
        <v>2479</v>
      </c>
      <c r="W146" s="34">
        <v>2841</v>
      </c>
      <c r="X146" s="34">
        <v>2140</v>
      </c>
      <c r="Y146" s="34">
        <v>1773</v>
      </c>
      <c r="Z146" s="34">
        <v>2214</v>
      </c>
      <c r="AA146" s="34">
        <v>1791</v>
      </c>
      <c r="AB146" s="34">
        <v>1344</v>
      </c>
      <c r="AC146" s="34">
        <v>-282</v>
      </c>
      <c r="AD146" s="34">
        <v>1225</v>
      </c>
      <c r="AE146" s="34">
        <v>2212</v>
      </c>
      <c r="AF146" s="34">
        <v>2492</v>
      </c>
      <c r="AG146" s="34">
        <v>3035</v>
      </c>
      <c r="AH146" s="34">
        <v>3878</v>
      </c>
      <c r="AI146" s="34">
        <v>4095</v>
      </c>
      <c r="AJ146" s="34">
        <v>3526</v>
      </c>
      <c r="AK146" s="34">
        <v>2570</v>
      </c>
      <c r="AL146" s="34">
        <v>1603</v>
      </c>
      <c r="AM146" s="34">
        <v>1264</v>
      </c>
      <c r="AN146" s="34">
        <v>1741</v>
      </c>
      <c r="AO146" s="34">
        <v>1687</v>
      </c>
      <c r="AP146" s="34">
        <v>1634</v>
      </c>
      <c r="AQ146" s="34">
        <v>1580</v>
      </c>
      <c r="AR146" s="34">
        <v>1527</v>
      </c>
      <c r="AS146" s="34">
        <v>1473</v>
      </c>
      <c r="AT146" s="34">
        <v>1420</v>
      </c>
      <c r="AU146" s="34">
        <v>1366</v>
      </c>
      <c r="AV146" s="34">
        <v>1313</v>
      </c>
      <c r="AW146" s="34">
        <v>1259</v>
      </c>
      <c r="AX146" s="34">
        <v>1206</v>
      </c>
      <c r="AY146" s="34">
        <v>1152</v>
      </c>
      <c r="AZ146" s="34">
        <v>1099</v>
      </c>
      <c r="BA146" s="34">
        <v>1045.5</v>
      </c>
      <c r="BB146" s="34">
        <v>992.1</v>
      </c>
      <c r="BC146" s="34">
        <v>938.7</v>
      </c>
      <c r="BD146" s="34">
        <v>885.3</v>
      </c>
      <c r="BE146" s="34">
        <v>831.9</v>
      </c>
      <c r="BF146" s="34">
        <v>778.5</v>
      </c>
      <c r="BG146" s="34">
        <v>725.1</v>
      </c>
      <c r="BH146" s="34">
        <v>671.7</v>
      </c>
      <c r="BI146" s="34">
        <v>618.29999999999995</v>
      </c>
      <c r="BJ146" s="34">
        <v>564.9</v>
      </c>
      <c r="BK146" s="34">
        <v>511.5</v>
      </c>
      <c r="BL146" s="34">
        <v>458.1</v>
      </c>
      <c r="BM146" s="34">
        <f t="shared" si="40"/>
        <v>9021.6</v>
      </c>
      <c r="BN146" s="34">
        <f t="shared" si="37"/>
        <v>900</v>
      </c>
      <c r="BO146" s="34">
        <f t="shared" si="37"/>
        <v>900</v>
      </c>
      <c r="BP146" s="34">
        <f t="shared" si="37"/>
        <v>900</v>
      </c>
      <c r="BQ146" s="34">
        <f t="shared" si="36"/>
        <v>800</v>
      </c>
      <c r="BR146" s="34">
        <f t="shared" si="36"/>
        <v>800</v>
      </c>
      <c r="BS146" s="34">
        <f t="shared" si="36"/>
        <v>800</v>
      </c>
      <c r="BT146" s="34">
        <f t="shared" si="36"/>
        <v>700</v>
      </c>
      <c r="BU146" s="34">
        <f t="shared" si="36"/>
        <v>700</v>
      </c>
      <c r="BV146" s="34">
        <f t="shared" si="36"/>
        <v>700</v>
      </c>
      <c r="BW146" s="34">
        <f t="shared" si="39"/>
        <v>700</v>
      </c>
      <c r="BX146" s="34">
        <f t="shared" si="39"/>
        <v>600</v>
      </c>
      <c r="BY146" s="34">
        <f t="shared" si="39"/>
        <v>600</v>
      </c>
      <c r="BZ146" s="64">
        <f t="shared" si="41"/>
        <v>0.78024999631458181</v>
      </c>
    </row>
    <row r="147" spans="1:78" x14ac:dyDescent="0.25">
      <c r="A147" s="32" t="s">
        <v>352</v>
      </c>
      <c r="B147" s="33">
        <v>10</v>
      </c>
      <c r="C147" s="32" t="s">
        <v>318</v>
      </c>
      <c r="D147" s="32" t="s">
        <v>353</v>
      </c>
      <c r="E147" s="34">
        <v>12181</v>
      </c>
      <c r="F147" s="34">
        <v>12163</v>
      </c>
      <c r="G147" s="34">
        <v>12660</v>
      </c>
      <c r="H147" s="34">
        <v>13469</v>
      </c>
      <c r="I147" s="34">
        <v>14557</v>
      </c>
      <c r="J147" s="34">
        <v>13287</v>
      </c>
      <c r="K147" s="34">
        <v>12649</v>
      </c>
      <c r="L147" s="34">
        <v>12863</v>
      </c>
      <c r="M147" s="34">
        <v>13121</v>
      </c>
      <c r="N147" s="34">
        <v>12767</v>
      </c>
      <c r="O147" s="34">
        <v>13402</v>
      </c>
      <c r="P147" s="34">
        <v>14393</v>
      </c>
      <c r="Q147" s="34">
        <v>15971</v>
      </c>
      <c r="R147" s="34">
        <v>14692</v>
      </c>
      <c r="S147" s="34">
        <v>13976</v>
      </c>
      <c r="T147" s="34">
        <v>13727</v>
      </c>
      <c r="U147" s="34">
        <v>12384</v>
      </c>
      <c r="V147" s="34">
        <v>12744</v>
      </c>
      <c r="W147" s="34">
        <v>11449</v>
      </c>
      <c r="X147" s="34">
        <v>12060</v>
      </c>
      <c r="Y147" s="34">
        <v>11838</v>
      </c>
      <c r="Z147" s="34">
        <v>10842</v>
      </c>
      <c r="AA147" s="34">
        <v>10782</v>
      </c>
      <c r="AB147" s="34">
        <v>11906</v>
      </c>
      <c r="AC147" s="34">
        <v>11418</v>
      </c>
      <c r="AD147" s="34">
        <v>11525</v>
      </c>
      <c r="AE147" s="34">
        <v>12056</v>
      </c>
      <c r="AF147" s="34">
        <v>13586</v>
      </c>
      <c r="AG147" s="34">
        <v>14462</v>
      </c>
      <c r="AH147" s="34">
        <v>15157</v>
      </c>
      <c r="AI147" s="34">
        <v>13578</v>
      </c>
      <c r="AJ147" s="34">
        <v>14115</v>
      </c>
      <c r="AK147" s="34">
        <v>13577</v>
      </c>
      <c r="AL147" s="34">
        <v>12662</v>
      </c>
      <c r="AM147" s="34">
        <v>13343</v>
      </c>
      <c r="AN147" s="34">
        <v>12945</v>
      </c>
      <c r="AO147" s="34">
        <v>12941</v>
      </c>
      <c r="AP147" s="34">
        <v>12938</v>
      </c>
      <c r="AQ147" s="34">
        <v>12934</v>
      </c>
      <c r="AR147" s="34">
        <v>12930</v>
      </c>
      <c r="AS147" s="34">
        <v>12927</v>
      </c>
      <c r="AT147" s="34">
        <v>12923</v>
      </c>
      <c r="AU147" s="34">
        <v>12920</v>
      </c>
      <c r="AV147" s="34">
        <v>12916</v>
      </c>
      <c r="AW147" s="34">
        <v>12912</v>
      </c>
      <c r="AX147" s="34">
        <v>12909</v>
      </c>
      <c r="AY147" s="34">
        <v>12905</v>
      </c>
      <c r="AZ147" s="34">
        <v>12901</v>
      </c>
      <c r="BA147" s="34">
        <v>12897.5</v>
      </c>
      <c r="BB147" s="34">
        <v>12893.8</v>
      </c>
      <c r="BC147" s="34">
        <v>12890.1</v>
      </c>
      <c r="BD147" s="34">
        <v>12886.4</v>
      </c>
      <c r="BE147" s="34">
        <v>12882.7</v>
      </c>
      <c r="BF147" s="34">
        <v>12879</v>
      </c>
      <c r="BG147" s="34">
        <v>12875.3</v>
      </c>
      <c r="BH147" s="34">
        <v>12871.6</v>
      </c>
      <c r="BI147" s="34">
        <v>12867.9</v>
      </c>
      <c r="BJ147" s="34">
        <v>12864.2</v>
      </c>
      <c r="BK147" s="34">
        <v>12860.5</v>
      </c>
      <c r="BL147" s="34">
        <v>12856.8</v>
      </c>
      <c r="BM147" s="34">
        <f t="shared" si="40"/>
        <v>154525.79999999999</v>
      </c>
      <c r="BN147" s="34">
        <f t="shared" si="37"/>
        <v>12900</v>
      </c>
      <c r="BO147" s="34">
        <f t="shared" si="37"/>
        <v>12900</v>
      </c>
      <c r="BP147" s="34">
        <f t="shared" si="37"/>
        <v>12900</v>
      </c>
      <c r="BQ147" s="34">
        <f t="shared" si="36"/>
        <v>12900</v>
      </c>
      <c r="BR147" s="34">
        <f t="shared" si="36"/>
        <v>12900</v>
      </c>
      <c r="BS147" s="34">
        <f t="shared" si="36"/>
        <v>12900</v>
      </c>
      <c r="BT147" s="34">
        <f t="shared" si="36"/>
        <v>12900</v>
      </c>
      <c r="BU147" s="34">
        <f t="shared" si="36"/>
        <v>12900</v>
      </c>
      <c r="BV147" s="34">
        <f t="shared" si="36"/>
        <v>12900</v>
      </c>
      <c r="BW147" s="34">
        <f t="shared" si="39"/>
        <v>12900</v>
      </c>
      <c r="BX147" s="34">
        <f t="shared" si="39"/>
        <v>12900</v>
      </c>
      <c r="BY147" s="34">
        <f t="shared" si="39"/>
        <v>12900</v>
      </c>
      <c r="BZ147" s="64">
        <f t="shared" si="41"/>
        <v>6.8649927412721468E-2</v>
      </c>
    </row>
    <row r="148" spans="1:78" x14ac:dyDescent="0.25">
      <c r="A148" s="32" t="s">
        <v>354</v>
      </c>
      <c r="B148" s="33">
        <v>10</v>
      </c>
      <c r="C148" s="32" t="s">
        <v>318</v>
      </c>
      <c r="D148" s="32" t="s">
        <v>355</v>
      </c>
      <c r="E148" s="34">
        <v>12258</v>
      </c>
      <c r="F148" s="34">
        <v>10794</v>
      </c>
      <c r="G148" s="34">
        <v>11712</v>
      </c>
      <c r="H148" s="34">
        <v>11381</v>
      </c>
      <c r="I148" s="34">
        <v>11188</v>
      </c>
      <c r="J148" s="34">
        <v>11883</v>
      </c>
      <c r="K148" s="34">
        <v>13636</v>
      </c>
      <c r="L148" s="34">
        <v>12883</v>
      </c>
      <c r="M148" s="34">
        <v>14166</v>
      </c>
      <c r="N148" s="34">
        <v>13347</v>
      </c>
      <c r="O148" s="34">
        <v>14491</v>
      </c>
      <c r="P148" s="34">
        <v>14587</v>
      </c>
      <c r="Q148" s="34">
        <v>14712</v>
      </c>
      <c r="R148" s="34">
        <v>15838</v>
      </c>
      <c r="S148" s="34">
        <v>16979</v>
      </c>
      <c r="T148" s="34">
        <v>16226</v>
      </c>
      <c r="U148" s="34">
        <v>17236</v>
      </c>
      <c r="V148" s="34">
        <v>15531</v>
      </c>
      <c r="W148" s="34">
        <v>15124</v>
      </c>
      <c r="X148" s="34">
        <v>15679</v>
      </c>
      <c r="Y148" s="34">
        <v>14534</v>
      </c>
      <c r="Z148" s="34">
        <v>13416</v>
      </c>
      <c r="AA148" s="34">
        <v>13414</v>
      </c>
      <c r="AB148" s="34">
        <v>12413</v>
      </c>
      <c r="AC148" s="34">
        <v>10667</v>
      </c>
      <c r="AD148" s="34">
        <v>9793</v>
      </c>
      <c r="AE148" s="34">
        <v>9455</v>
      </c>
      <c r="AF148" s="34">
        <v>9896</v>
      </c>
      <c r="AG148" s="34">
        <v>10371</v>
      </c>
      <c r="AH148" s="34">
        <v>9329</v>
      </c>
      <c r="AI148" s="34">
        <v>9777</v>
      </c>
      <c r="AJ148" s="34">
        <v>10135</v>
      </c>
      <c r="AK148" s="34">
        <v>10799</v>
      </c>
      <c r="AL148" s="34">
        <v>10626</v>
      </c>
      <c r="AM148" s="34">
        <v>10841</v>
      </c>
      <c r="AN148" s="34">
        <v>11154</v>
      </c>
      <c r="AO148" s="34">
        <v>11067</v>
      </c>
      <c r="AP148" s="34">
        <v>10980</v>
      </c>
      <c r="AQ148" s="34">
        <v>10894</v>
      </c>
      <c r="AR148" s="34">
        <v>10807</v>
      </c>
      <c r="AS148" s="34">
        <v>10720</v>
      </c>
      <c r="AT148" s="34">
        <v>10633</v>
      </c>
      <c r="AU148" s="34">
        <v>10546</v>
      </c>
      <c r="AV148" s="34">
        <v>10459</v>
      </c>
      <c r="AW148" s="34">
        <v>10372</v>
      </c>
      <c r="AX148" s="34">
        <v>10286</v>
      </c>
      <c r="AY148" s="34">
        <v>10199</v>
      </c>
      <c r="AZ148" s="34">
        <v>10112</v>
      </c>
      <c r="BA148" s="34">
        <v>10025.5</v>
      </c>
      <c r="BB148" s="34">
        <v>9938.7999999999993</v>
      </c>
      <c r="BC148" s="34">
        <v>9852.1</v>
      </c>
      <c r="BD148" s="34">
        <v>9765.4</v>
      </c>
      <c r="BE148" s="34">
        <v>9678.7000000000007</v>
      </c>
      <c r="BF148" s="34">
        <v>9592</v>
      </c>
      <c r="BG148" s="34">
        <v>9505.2999999999993</v>
      </c>
      <c r="BH148" s="34">
        <v>9418.6</v>
      </c>
      <c r="BI148" s="34">
        <v>9331.9</v>
      </c>
      <c r="BJ148" s="34">
        <v>9245.2000000000007</v>
      </c>
      <c r="BK148" s="34">
        <v>9158.5</v>
      </c>
      <c r="BL148" s="34">
        <v>9071.7999999999993</v>
      </c>
      <c r="BM148" s="34">
        <f t="shared" si="40"/>
        <v>114583.8</v>
      </c>
      <c r="BN148" s="34">
        <f t="shared" si="37"/>
        <v>10000</v>
      </c>
      <c r="BO148" s="34">
        <f t="shared" si="37"/>
        <v>9900</v>
      </c>
      <c r="BP148" s="34">
        <f t="shared" si="37"/>
        <v>9800</v>
      </c>
      <c r="BQ148" s="34">
        <f t="shared" si="36"/>
        <v>9700</v>
      </c>
      <c r="BR148" s="34">
        <f t="shared" si="36"/>
        <v>9700</v>
      </c>
      <c r="BS148" s="34">
        <f t="shared" si="36"/>
        <v>9600</v>
      </c>
      <c r="BT148" s="34">
        <f t="shared" si="36"/>
        <v>9500</v>
      </c>
      <c r="BU148" s="34">
        <f t="shared" si="36"/>
        <v>9400</v>
      </c>
      <c r="BV148" s="34">
        <f t="shared" si="36"/>
        <v>9400</v>
      </c>
      <c r="BW148" s="34">
        <f t="shared" si="39"/>
        <v>9300</v>
      </c>
      <c r="BX148" s="34">
        <f t="shared" si="39"/>
        <v>9200</v>
      </c>
      <c r="BY148" s="34">
        <f t="shared" si="39"/>
        <v>9100</v>
      </c>
      <c r="BZ148" s="64">
        <f t="shared" si="41"/>
        <v>0.67811826007486631</v>
      </c>
    </row>
    <row r="149" spans="1:78" x14ac:dyDescent="0.25">
      <c r="A149" s="32" t="s">
        <v>356</v>
      </c>
      <c r="B149" s="33">
        <v>10</v>
      </c>
      <c r="C149" s="32" t="s">
        <v>318</v>
      </c>
      <c r="D149" s="32" t="s">
        <v>357</v>
      </c>
      <c r="E149" s="34">
        <v>2167</v>
      </c>
      <c r="F149" s="34">
        <v>2167</v>
      </c>
      <c r="G149" s="34">
        <v>2929</v>
      </c>
      <c r="H149" s="34">
        <v>3651</v>
      </c>
      <c r="I149" s="34">
        <v>4901</v>
      </c>
      <c r="J149" s="34">
        <v>5364</v>
      </c>
      <c r="K149" s="34">
        <v>4568</v>
      </c>
      <c r="L149" s="34">
        <v>4584</v>
      </c>
      <c r="M149" s="34">
        <v>6024</v>
      </c>
      <c r="N149" s="34">
        <v>5462</v>
      </c>
      <c r="O149" s="34">
        <v>5856</v>
      </c>
      <c r="P149" s="34">
        <v>5882</v>
      </c>
      <c r="Q149" s="34">
        <v>6252</v>
      </c>
      <c r="R149" s="34">
        <v>6983</v>
      </c>
      <c r="S149" s="34">
        <v>7626</v>
      </c>
      <c r="T149" s="34">
        <v>7998</v>
      </c>
      <c r="U149" s="34">
        <v>7327</v>
      </c>
      <c r="V149" s="34">
        <v>6784</v>
      </c>
      <c r="W149" s="34">
        <v>7287</v>
      </c>
      <c r="X149" s="34">
        <v>5693</v>
      </c>
      <c r="Y149" s="34">
        <v>4691</v>
      </c>
      <c r="Z149" s="34">
        <v>3881</v>
      </c>
      <c r="AA149" s="34">
        <v>4421</v>
      </c>
      <c r="AB149" s="34">
        <v>4473</v>
      </c>
      <c r="AC149" s="34">
        <v>4739</v>
      </c>
      <c r="AD149" s="34">
        <v>3993</v>
      </c>
      <c r="AE149" s="34">
        <v>5341</v>
      </c>
      <c r="AF149" s="34">
        <v>6067</v>
      </c>
      <c r="AG149" s="34">
        <v>5943</v>
      </c>
      <c r="AH149" s="34">
        <v>5070</v>
      </c>
      <c r="AI149" s="34">
        <v>5291</v>
      </c>
      <c r="AJ149" s="34">
        <v>6021</v>
      </c>
      <c r="AK149" s="34">
        <v>5426</v>
      </c>
      <c r="AL149" s="34">
        <v>4396</v>
      </c>
      <c r="AM149" s="34">
        <v>3924</v>
      </c>
      <c r="AN149" s="34">
        <v>5730</v>
      </c>
      <c r="AO149" s="34">
        <v>5758</v>
      </c>
      <c r="AP149" s="34">
        <v>5785</v>
      </c>
      <c r="AQ149" s="34">
        <v>5813</v>
      </c>
      <c r="AR149" s="34">
        <v>5841</v>
      </c>
      <c r="AS149" s="34">
        <v>5868</v>
      </c>
      <c r="AT149" s="34">
        <v>5896</v>
      </c>
      <c r="AU149" s="34">
        <v>5923</v>
      </c>
      <c r="AV149" s="34">
        <v>5951</v>
      </c>
      <c r="AW149" s="34">
        <v>5979</v>
      </c>
      <c r="AX149" s="34">
        <v>6006</v>
      </c>
      <c r="AY149" s="34">
        <v>6034</v>
      </c>
      <c r="AZ149" s="34">
        <v>6061</v>
      </c>
      <c r="BA149" s="34">
        <v>6088.5</v>
      </c>
      <c r="BB149" s="34">
        <v>6115.9</v>
      </c>
      <c r="BC149" s="34">
        <v>6143.3</v>
      </c>
      <c r="BD149" s="34">
        <v>6170.7</v>
      </c>
      <c r="BE149" s="34">
        <v>6198.1</v>
      </c>
      <c r="BF149" s="34">
        <v>6225.5</v>
      </c>
      <c r="BG149" s="34">
        <v>6252.9</v>
      </c>
      <c r="BH149" s="34">
        <v>6280.3</v>
      </c>
      <c r="BI149" s="34">
        <v>6307.7</v>
      </c>
      <c r="BJ149" s="34">
        <v>6335.1</v>
      </c>
      <c r="BK149" s="34">
        <v>6362.5</v>
      </c>
      <c r="BL149" s="34">
        <v>6389.9</v>
      </c>
      <c r="BM149" s="34">
        <f t="shared" si="40"/>
        <v>74870.399999999994</v>
      </c>
      <c r="BN149" s="34">
        <f t="shared" si="37"/>
        <v>6100</v>
      </c>
      <c r="BO149" s="34">
        <f t="shared" si="37"/>
        <v>6100</v>
      </c>
      <c r="BP149" s="34">
        <f t="shared" si="37"/>
        <v>6100</v>
      </c>
      <c r="BQ149" s="34">
        <f t="shared" si="36"/>
        <v>6200</v>
      </c>
      <c r="BR149" s="34">
        <f t="shared" si="36"/>
        <v>6200</v>
      </c>
      <c r="BS149" s="34">
        <f t="shared" si="36"/>
        <v>6200</v>
      </c>
      <c r="BT149" s="34">
        <f t="shared" si="36"/>
        <v>6300</v>
      </c>
      <c r="BU149" s="34">
        <f t="shared" si="36"/>
        <v>6300</v>
      </c>
      <c r="BV149" s="34">
        <f t="shared" si="36"/>
        <v>6300</v>
      </c>
      <c r="BW149" s="34">
        <f t="shared" si="39"/>
        <v>6300</v>
      </c>
      <c r="BX149" s="34">
        <f t="shared" si="39"/>
        <v>6400</v>
      </c>
      <c r="BY149" s="34">
        <f t="shared" si="39"/>
        <v>6400</v>
      </c>
      <c r="BZ149" s="64">
        <f t="shared" si="41"/>
        <v>0.41780824558294927</v>
      </c>
    </row>
    <row r="150" spans="1:78" x14ac:dyDescent="0.25">
      <c r="A150" s="32" t="s">
        <v>358</v>
      </c>
      <c r="B150" s="33">
        <v>10</v>
      </c>
      <c r="C150" s="32" t="s">
        <v>318</v>
      </c>
      <c r="D150" s="32" t="s">
        <v>359</v>
      </c>
      <c r="E150" s="34">
        <v>677</v>
      </c>
      <c r="F150" s="34">
        <v>-460</v>
      </c>
      <c r="G150" s="34">
        <v>-560</v>
      </c>
      <c r="H150" s="34">
        <v>-2221</v>
      </c>
      <c r="I150" s="34">
        <v>-4009</v>
      </c>
      <c r="J150" s="34">
        <v>-3991</v>
      </c>
      <c r="K150" s="34">
        <v>-4982</v>
      </c>
      <c r="L150" s="34">
        <v>-4908</v>
      </c>
      <c r="M150" s="34">
        <v>-4799</v>
      </c>
      <c r="N150" s="34">
        <v>-4494</v>
      </c>
      <c r="O150" s="34">
        <v>-4299</v>
      </c>
      <c r="P150" s="34">
        <v>-4639</v>
      </c>
      <c r="Q150" s="34">
        <v>-5406</v>
      </c>
      <c r="R150" s="34">
        <v>-4121</v>
      </c>
      <c r="S150" s="34">
        <v>-4487</v>
      </c>
      <c r="T150" s="34">
        <v>-5824</v>
      </c>
      <c r="U150" s="34">
        <v>-5260</v>
      </c>
      <c r="V150" s="34">
        <v>-6580</v>
      </c>
      <c r="W150" s="34">
        <v>-7854</v>
      </c>
      <c r="X150" s="34">
        <v>-7456</v>
      </c>
      <c r="Y150" s="34">
        <v>-8384</v>
      </c>
      <c r="Z150" s="34">
        <v>-8379</v>
      </c>
      <c r="AA150" s="34">
        <v>-7623</v>
      </c>
      <c r="AB150" s="34">
        <v>-6247</v>
      </c>
      <c r="AC150" s="34">
        <v>-7711</v>
      </c>
      <c r="AD150" s="34">
        <v>-8400</v>
      </c>
      <c r="AE150" s="34">
        <v>-7220</v>
      </c>
      <c r="AF150" s="34">
        <v>-6525</v>
      </c>
      <c r="AG150" s="34">
        <v>-7570</v>
      </c>
      <c r="AH150" s="34">
        <v>-6809</v>
      </c>
      <c r="AI150" s="34">
        <v>-7038</v>
      </c>
      <c r="AJ150" s="34">
        <v>-7638</v>
      </c>
      <c r="AK150" s="34">
        <v>-7472</v>
      </c>
      <c r="AL150" s="34">
        <v>-7438</v>
      </c>
      <c r="AM150" s="34">
        <v>-7558</v>
      </c>
      <c r="AN150" s="34">
        <v>-9083</v>
      </c>
      <c r="AO150" s="34">
        <v>-9274</v>
      </c>
      <c r="AP150" s="34">
        <v>-9465</v>
      </c>
      <c r="AQ150" s="34">
        <v>-9655</v>
      </c>
      <c r="AR150" s="34">
        <v>-9846</v>
      </c>
      <c r="AS150" s="34">
        <v>-10037</v>
      </c>
      <c r="AT150" s="34">
        <v>-10228</v>
      </c>
      <c r="AU150" s="34">
        <v>-10419</v>
      </c>
      <c r="AV150" s="34">
        <v>-10609</v>
      </c>
      <c r="AW150" s="34">
        <v>-10800</v>
      </c>
      <c r="AX150" s="34">
        <v>-10991</v>
      </c>
      <c r="AY150" s="34">
        <v>-11182</v>
      </c>
      <c r="AZ150" s="34">
        <v>-11373</v>
      </c>
      <c r="BA150" s="34">
        <v>-11564</v>
      </c>
      <c r="BB150" s="34">
        <v>-11755</v>
      </c>
      <c r="BC150" s="34">
        <v>-11946</v>
      </c>
      <c r="BD150" s="34">
        <v>-12137</v>
      </c>
      <c r="BE150" s="34">
        <v>-12328</v>
      </c>
      <c r="BF150" s="34">
        <v>-12519</v>
      </c>
      <c r="BG150" s="34">
        <v>-12710</v>
      </c>
      <c r="BH150" s="34">
        <v>-12901</v>
      </c>
      <c r="BI150" s="34">
        <v>-13092</v>
      </c>
      <c r="BJ150" s="34">
        <v>-13283</v>
      </c>
      <c r="BK150" s="34">
        <v>-13474</v>
      </c>
      <c r="BL150" s="34">
        <v>-13665</v>
      </c>
      <c r="BM150" s="34">
        <f t="shared" si="40"/>
        <v>-151374</v>
      </c>
      <c r="BN150" s="34">
        <f t="shared" si="37"/>
        <v>-11300</v>
      </c>
      <c r="BO150" s="34">
        <f t="shared" si="37"/>
        <v>-11600</v>
      </c>
      <c r="BP150" s="34">
        <f t="shared" si="37"/>
        <v>-11800</v>
      </c>
      <c r="BQ150" s="34">
        <f t="shared" si="36"/>
        <v>-12000</v>
      </c>
      <c r="BR150" s="34">
        <f t="shared" si="36"/>
        <v>-12300</v>
      </c>
      <c r="BS150" s="34">
        <f t="shared" si="36"/>
        <v>-12500</v>
      </c>
      <c r="BT150" s="34">
        <f t="shared" si="36"/>
        <v>-12700</v>
      </c>
      <c r="BU150" s="34">
        <f t="shared" si="36"/>
        <v>-13000</v>
      </c>
      <c r="BV150" s="34">
        <f t="shared" si="36"/>
        <v>-13200</v>
      </c>
      <c r="BW150" s="34">
        <f t="shared" si="39"/>
        <v>-13400</v>
      </c>
      <c r="BX150" s="34">
        <f t="shared" si="39"/>
        <v>-13700</v>
      </c>
      <c r="BY150" s="34">
        <f t="shared" si="39"/>
        <v>-13900</v>
      </c>
      <c r="BZ150" s="64">
        <f t="shared" si="41"/>
        <v>0.9610214159993512</v>
      </c>
    </row>
    <row r="151" spans="1:78" x14ac:dyDescent="0.25">
      <c r="A151" s="32" t="s">
        <v>360</v>
      </c>
      <c r="B151" s="33">
        <v>10</v>
      </c>
      <c r="C151" s="32" t="s">
        <v>318</v>
      </c>
      <c r="D151" s="32" t="s">
        <v>361</v>
      </c>
      <c r="E151" s="34">
        <v>9822</v>
      </c>
      <c r="F151" s="34">
        <v>10108</v>
      </c>
      <c r="G151" s="34">
        <v>9538</v>
      </c>
      <c r="H151" s="34">
        <v>9421</v>
      </c>
      <c r="I151" s="34">
        <v>8243</v>
      </c>
      <c r="J151" s="34">
        <v>7700</v>
      </c>
      <c r="K151" s="34">
        <v>7404</v>
      </c>
      <c r="L151" s="34">
        <v>8093</v>
      </c>
      <c r="M151" s="34">
        <v>8966</v>
      </c>
      <c r="N151" s="34">
        <v>9382</v>
      </c>
      <c r="O151" s="34">
        <v>9600</v>
      </c>
      <c r="P151" s="34">
        <v>10977</v>
      </c>
      <c r="Q151" s="34">
        <v>10552</v>
      </c>
      <c r="R151" s="34">
        <v>9329</v>
      </c>
      <c r="S151" s="34">
        <v>9246</v>
      </c>
      <c r="T151" s="34">
        <v>9827</v>
      </c>
      <c r="U151" s="34">
        <v>9955</v>
      </c>
      <c r="V151" s="34">
        <v>10403</v>
      </c>
      <c r="W151" s="34">
        <v>10379</v>
      </c>
      <c r="X151" s="34">
        <v>9094</v>
      </c>
      <c r="Y151" s="34">
        <v>10141</v>
      </c>
      <c r="Z151" s="34">
        <v>10112</v>
      </c>
      <c r="AA151" s="34">
        <v>8714</v>
      </c>
      <c r="AB151" s="34">
        <v>7637</v>
      </c>
      <c r="AC151" s="34">
        <v>6792</v>
      </c>
      <c r="AD151" s="34">
        <v>6290</v>
      </c>
      <c r="AE151" s="34">
        <v>6576</v>
      </c>
      <c r="AF151" s="34">
        <v>6634</v>
      </c>
      <c r="AG151" s="34">
        <v>7330</v>
      </c>
      <c r="AH151" s="34">
        <v>6419</v>
      </c>
      <c r="AI151" s="34">
        <v>4998</v>
      </c>
      <c r="AJ151" s="34">
        <v>6369</v>
      </c>
      <c r="AK151" s="34">
        <v>7736</v>
      </c>
      <c r="AL151" s="34">
        <v>7783</v>
      </c>
      <c r="AM151" s="34">
        <v>7471</v>
      </c>
      <c r="AN151" s="34">
        <v>6980</v>
      </c>
      <c r="AO151" s="34">
        <v>6893</v>
      </c>
      <c r="AP151" s="34">
        <v>6806</v>
      </c>
      <c r="AQ151" s="34">
        <v>6719</v>
      </c>
      <c r="AR151" s="34">
        <v>6632</v>
      </c>
      <c r="AS151" s="34">
        <v>6545</v>
      </c>
      <c r="AT151" s="34">
        <v>6458</v>
      </c>
      <c r="AU151" s="34">
        <v>6371</v>
      </c>
      <c r="AV151" s="34">
        <v>6285</v>
      </c>
      <c r="AW151" s="34">
        <v>6198</v>
      </c>
      <c r="AX151" s="34">
        <v>6111</v>
      </c>
      <c r="AY151" s="34">
        <v>6024</v>
      </c>
      <c r="AZ151" s="34">
        <v>5937</v>
      </c>
      <c r="BA151" s="34">
        <v>5850</v>
      </c>
      <c r="BB151" s="34">
        <v>5763</v>
      </c>
      <c r="BC151" s="34">
        <v>5676</v>
      </c>
      <c r="BD151" s="34">
        <v>5589</v>
      </c>
      <c r="BE151" s="34">
        <v>5502</v>
      </c>
      <c r="BF151" s="34">
        <v>5415</v>
      </c>
      <c r="BG151" s="34">
        <v>5328</v>
      </c>
      <c r="BH151" s="34">
        <v>5241</v>
      </c>
      <c r="BI151" s="34">
        <v>5154</v>
      </c>
      <c r="BJ151" s="34">
        <v>5067</v>
      </c>
      <c r="BK151" s="34">
        <v>4980</v>
      </c>
      <c r="BL151" s="34">
        <v>4893</v>
      </c>
      <c r="BM151" s="34">
        <f t="shared" si="40"/>
        <v>64458</v>
      </c>
      <c r="BN151" s="34">
        <f t="shared" si="37"/>
        <v>5800</v>
      </c>
      <c r="BO151" s="34">
        <f t="shared" si="37"/>
        <v>5700</v>
      </c>
      <c r="BP151" s="34">
        <f t="shared" si="37"/>
        <v>5600</v>
      </c>
      <c r="BQ151" s="34">
        <f t="shared" si="36"/>
        <v>5600</v>
      </c>
      <c r="BR151" s="34">
        <f t="shared" si="36"/>
        <v>5500</v>
      </c>
      <c r="BS151" s="34">
        <f t="shared" si="36"/>
        <v>5400</v>
      </c>
      <c r="BT151" s="34">
        <f t="shared" si="36"/>
        <v>5300</v>
      </c>
      <c r="BU151" s="34">
        <f t="shared" si="36"/>
        <v>5300</v>
      </c>
      <c r="BV151" s="34">
        <f t="shared" si="36"/>
        <v>5200</v>
      </c>
      <c r="BW151" s="34">
        <f t="shared" si="39"/>
        <v>5100</v>
      </c>
      <c r="BX151" s="34">
        <f t="shared" si="39"/>
        <v>5000</v>
      </c>
      <c r="BY151" s="34">
        <f t="shared" si="39"/>
        <v>5000</v>
      </c>
      <c r="BZ151" s="64">
        <f t="shared" si="41"/>
        <v>0.85001815471224307</v>
      </c>
    </row>
    <row r="152" spans="1:78" x14ac:dyDescent="0.25">
      <c r="A152" s="32" t="s">
        <v>362</v>
      </c>
      <c r="B152" s="33">
        <v>10</v>
      </c>
      <c r="C152" s="32" t="s">
        <v>318</v>
      </c>
      <c r="D152" s="32" t="s">
        <v>363</v>
      </c>
      <c r="E152" s="34">
        <v>11119</v>
      </c>
      <c r="F152" s="34">
        <v>10992</v>
      </c>
      <c r="G152" s="34">
        <v>11514</v>
      </c>
      <c r="H152" s="34">
        <v>11547</v>
      </c>
      <c r="I152" s="34">
        <v>11266</v>
      </c>
      <c r="J152" s="34">
        <v>12296</v>
      </c>
      <c r="K152" s="34">
        <v>12052</v>
      </c>
      <c r="L152" s="34">
        <v>12334</v>
      </c>
      <c r="M152" s="34">
        <v>12258</v>
      </c>
      <c r="N152" s="34">
        <v>11869</v>
      </c>
      <c r="O152" s="34">
        <v>11713</v>
      </c>
      <c r="P152" s="34">
        <v>11963</v>
      </c>
      <c r="Q152" s="34">
        <v>13201</v>
      </c>
      <c r="R152" s="34">
        <v>13931</v>
      </c>
      <c r="S152" s="34">
        <v>12788</v>
      </c>
      <c r="T152" s="34">
        <v>14310</v>
      </c>
      <c r="U152" s="34">
        <v>13990</v>
      </c>
      <c r="V152" s="34">
        <v>13652</v>
      </c>
      <c r="W152" s="34">
        <v>12358</v>
      </c>
      <c r="X152" s="34">
        <v>13335</v>
      </c>
      <c r="Y152" s="34">
        <v>12057</v>
      </c>
      <c r="Z152" s="34">
        <v>13423</v>
      </c>
      <c r="AA152" s="34">
        <v>13860</v>
      </c>
      <c r="AB152" s="34">
        <v>14241</v>
      </c>
      <c r="AC152" s="34">
        <v>15128</v>
      </c>
      <c r="AD152" s="34">
        <v>15082</v>
      </c>
      <c r="AE152" s="34">
        <v>16758</v>
      </c>
      <c r="AF152" s="34">
        <v>16693</v>
      </c>
      <c r="AG152" s="34">
        <v>16674</v>
      </c>
      <c r="AH152" s="34">
        <v>16465</v>
      </c>
      <c r="AI152" s="34">
        <v>15854</v>
      </c>
      <c r="AJ152" s="34">
        <v>17280</v>
      </c>
      <c r="AK152" s="34">
        <v>18517</v>
      </c>
      <c r="AL152" s="34">
        <v>17136</v>
      </c>
      <c r="AM152" s="34">
        <v>16848</v>
      </c>
      <c r="AN152" s="34">
        <v>17294</v>
      </c>
      <c r="AO152" s="34">
        <v>17485</v>
      </c>
      <c r="AP152" s="34">
        <v>17677</v>
      </c>
      <c r="AQ152" s="34">
        <v>17869</v>
      </c>
      <c r="AR152" s="34">
        <v>18060</v>
      </c>
      <c r="AS152" s="34">
        <v>18252</v>
      </c>
      <c r="AT152" s="34">
        <v>18444</v>
      </c>
      <c r="AU152" s="34">
        <v>18636</v>
      </c>
      <c r="AV152" s="34">
        <v>18827</v>
      </c>
      <c r="AW152" s="34">
        <v>19019</v>
      </c>
      <c r="AX152" s="34">
        <v>19211</v>
      </c>
      <c r="AY152" s="34">
        <v>19402</v>
      </c>
      <c r="AZ152" s="34">
        <v>19594</v>
      </c>
      <c r="BA152" s="34">
        <v>19785.5</v>
      </c>
      <c r="BB152" s="34">
        <v>19977.099999999999</v>
      </c>
      <c r="BC152" s="34">
        <v>20168.7</v>
      </c>
      <c r="BD152" s="34">
        <v>20360.3</v>
      </c>
      <c r="BE152" s="34">
        <v>20551.900000000001</v>
      </c>
      <c r="BF152" s="34">
        <v>20743.5</v>
      </c>
      <c r="BG152" s="34">
        <v>20935.099999999999</v>
      </c>
      <c r="BH152" s="34">
        <v>21126.7</v>
      </c>
      <c r="BI152" s="34">
        <v>21318.3</v>
      </c>
      <c r="BJ152" s="34">
        <v>21509.9</v>
      </c>
      <c r="BK152" s="34">
        <v>21701.5</v>
      </c>
      <c r="BL152" s="34">
        <v>21893.1</v>
      </c>
      <c r="BM152" s="34">
        <f t="shared" si="40"/>
        <v>250071.6</v>
      </c>
      <c r="BN152" s="34">
        <f t="shared" si="37"/>
        <v>19700</v>
      </c>
      <c r="BO152" s="34">
        <f t="shared" si="37"/>
        <v>19900</v>
      </c>
      <c r="BP152" s="34">
        <f t="shared" si="37"/>
        <v>20100</v>
      </c>
      <c r="BQ152" s="34">
        <f t="shared" si="36"/>
        <v>20300</v>
      </c>
      <c r="BR152" s="34">
        <f t="shared" si="36"/>
        <v>20500</v>
      </c>
      <c r="BS152" s="34">
        <f t="shared" si="36"/>
        <v>20700</v>
      </c>
      <c r="BT152" s="34">
        <f t="shared" si="36"/>
        <v>20900</v>
      </c>
      <c r="BU152" s="34">
        <f t="shared" si="36"/>
        <v>21200</v>
      </c>
      <c r="BV152" s="34">
        <f t="shared" si="36"/>
        <v>21400</v>
      </c>
      <c r="BW152" s="34">
        <f t="shared" si="39"/>
        <v>21600</v>
      </c>
      <c r="BX152" s="34">
        <f t="shared" si="39"/>
        <v>21800</v>
      </c>
      <c r="BY152" s="34">
        <f t="shared" si="39"/>
        <v>22000</v>
      </c>
      <c r="BZ152" s="64">
        <f t="shared" si="41"/>
        <v>0.98224265934680366</v>
      </c>
    </row>
    <row r="153" spans="1:78" x14ac:dyDescent="0.25">
      <c r="A153" s="32" t="s">
        <v>364</v>
      </c>
      <c r="B153" s="33">
        <v>10</v>
      </c>
      <c r="C153" s="32" t="s">
        <v>318</v>
      </c>
      <c r="D153" s="32" t="s">
        <v>365</v>
      </c>
      <c r="E153" s="34">
        <v>1470</v>
      </c>
      <c r="F153" s="34">
        <v>2003</v>
      </c>
      <c r="G153" s="34">
        <v>2369</v>
      </c>
      <c r="H153" s="34">
        <v>2216</v>
      </c>
      <c r="I153" s="34">
        <v>1964</v>
      </c>
      <c r="J153" s="34">
        <v>2388</v>
      </c>
      <c r="K153" s="34">
        <v>3251</v>
      </c>
      <c r="L153" s="34">
        <v>4469</v>
      </c>
      <c r="M153" s="34">
        <v>4506</v>
      </c>
      <c r="N153" s="34">
        <v>4395</v>
      </c>
      <c r="O153" s="34">
        <v>5077</v>
      </c>
      <c r="P153" s="34">
        <v>5285</v>
      </c>
      <c r="Q153" s="34">
        <v>6756</v>
      </c>
      <c r="R153" s="34">
        <v>7079</v>
      </c>
      <c r="S153" s="34">
        <v>5784</v>
      </c>
      <c r="T153" s="34">
        <v>6617</v>
      </c>
      <c r="U153" s="34">
        <v>6294</v>
      </c>
      <c r="V153" s="34">
        <v>5681</v>
      </c>
      <c r="W153" s="34">
        <v>6012</v>
      </c>
      <c r="X153" s="34">
        <v>6410</v>
      </c>
      <c r="Y153" s="34">
        <v>6357</v>
      </c>
      <c r="Z153" s="34">
        <v>7267</v>
      </c>
      <c r="AA153" s="34">
        <v>7145</v>
      </c>
      <c r="AB153" s="34">
        <v>8597</v>
      </c>
      <c r="AC153" s="34">
        <v>7866</v>
      </c>
      <c r="AD153" s="34">
        <v>8133</v>
      </c>
      <c r="AE153" s="34">
        <v>7607</v>
      </c>
      <c r="AF153" s="34">
        <v>9320</v>
      </c>
      <c r="AG153" s="34">
        <v>10478</v>
      </c>
      <c r="AH153" s="34">
        <v>9828</v>
      </c>
      <c r="AI153" s="34">
        <v>9057</v>
      </c>
      <c r="AJ153" s="34">
        <v>9691</v>
      </c>
      <c r="AK153" s="34">
        <v>10020</v>
      </c>
      <c r="AL153" s="34">
        <v>8674</v>
      </c>
      <c r="AM153" s="34">
        <v>8846</v>
      </c>
      <c r="AN153" s="34">
        <v>10601</v>
      </c>
      <c r="AO153" s="34">
        <v>10842</v>
      </c>
      <c r="AP153" s="34">
        <v>11083</v>
      </c>
      <c r="AQ153" s="34">
        <v>11325</v>
      </c>
      <c r="AR153" s="34">
        <v>11566</v>
      </c>
      <c r="AS153" s="34">
        <v>11808</v>
      </c>
      <c r="AT153" s="34">
        <v>12049</v>
      </c>
      <c r="AU153" s="34">
        <v>12291</v>
      </c>
      <c r="AV153" s="34">
        <v>12532</v>
      </c>
      <c r="AW153" s="34">
        <v>12774</v>
      </c>
      <c r="AX153" s="34">
        <v>13015</v>
      </c>
      <c r="AY153" s="34">
        <v>13256</v>
      </c>
      <c r="AZ153" s="34">
        <v>13498</v>
      </c>
      <c r="BA153" s="34">
        <v>13739</v>
      </c>
      <c r="BB153" s="34">
        <v>13980.3</v>
      </c>
      <c r="BC153" s="34">
        <v>14221.6</v>
      </c>
      <c r="BD153" s="34">
        <v>14462.9</v>
      </c>
      <c r="BE153" s="34">
        <v>14704.2</v>
      </c>
      <c r="BF153" s="34">
        <v>14945.5</v>
      </c>
      <c r="BG153" s="34">
        <v>15186.8</v>
      </c>
      <c r="BH153" s="34">
        <v>15428.1</v>
      </c>
      <c r="BI153" s="34">
        <v>15669.4</v>
      </c>
      <c r="BJ153" s="34">
        <v>15910.7</v>
      </c>
      <c r="BK153" s="34">
        <v>16152</v>
      </c>
      <c r="BL153" s="34">
        <v>16393.3</v>
      </c>
      <c r="BM153" s="34">
        <f t="shared" si="40"/>
        <v>180793.80000000002</v>
      </c>
      <c r="BN153" s="34">
        <f t="shared" si="37"/>
        <v>13400</v>
      </c>
      <c r="BO153" s="34">
        <f t="shared" si="37"/>
        <v>13700</v>
      </c>
      <c r="BP153" s="34">
        <f t="shared" si="37"/>
        <v>14000</v>
      </c>
      <c r="BQ153" s="34">
        <f t="shared" si="36"/>
        <v>14300</v>
      </c>
      <c r="BR153" s="34">
        <f t="shared" si="36"/>
        <v>14600</v>
      </c>
      <c r="BS153" s="34">
        <f t="shared" si="36"/>
        <v>14900</v>
      </c>
      <c r="BT153" s="34">
        <f t="shared" si="36"/>
        <v>15200</v>
      </c>
      <c r="BU153" s="34">
        <f t="shared" si="36"/>
        <v>15500</v>
      </c>
      <c r="BV153" s="34">
        <f t="shared" si="36"/>
        <v>15800</v>
      </c>
      <c r="BW153" s="34">
        <f t="shared" si="39"/>
        <v>16100</v>
      </c>
      <c r="BX153" s="34">
        <f t="shared" si="39"/>
        <v>16400</v>
      </c>
      <c r="BY153" s="34">
        <f t="shared" si="39"/>
        <v>16700</v>
      </c>
      <c r="BZ153" s="64">
        <f t="shared" si="41"/>
        <v>0.98964521188527244</v>
      </c>
    </row>
    <row r="154" spans="1:78" x14ac:dyDescent="0.25">
      <c r="A154" s="32" t="s">
        <v>366</v>
      </c>
      <c r="B154" s="33">
        <v>10</v>
      </c>
      <c r="C154" s="32" t="s">
        <v>318</v>
      </c>
      <c r="D154" s="32" t="s">
        <v>367</v>
      </c>
      <c r="E154" s="34">
        <v>10463</v>
      </c>
      <c r="F154" s="34">
        <v>11093</v>
      </c>
      <c r="G154" s="34">
        <v>11768</v>
      </c>
      <c r="H154" s="34">
        <v>12226</v>
      </c>
      <c r="I154" s="34">
        <v>11238</v>
      </c>
      <c r="J154" s="34">
        <v>11987</v>
      </c>
      <c r="K154" s="34">
        <v>10211</v>
      </c>
      <c r="L154" s="34">
        <v>11100</v>
      </c>
      <c r="M154" s="34">
        <v>10747</v>
      </c>
      <c r="N154" s="34">
        <v>11579</v>
      </c>
      <c r="O154" s="34">
        <v>12457</v>
      </c>
      <c r="P154" s="34">
        <v>11785</v>
      </c>
      <c r="Q154" s="34">
        <v>11988</v>
      </c>
      <c r="R154" s="34">
        <v>11992</v>
      </c>
      <c r="S154" s="34">
        <v>12549</v>
      </c>
      <c r="T154" s="34">
        <v>12311</v>
      </c>
      <c r="U154" s="34">
        <v>11933</v>
      </c>
      <c r="V154" s="34">
        <v>12195</v>
      </c>
      <c r="W154" s="34">
        <v>12126</v>
      </c>
      <c r="X154" s="34">
        <v>11729</v>
      </c>
      <c r="Y154" s="34">
        <v>10348</v>
      </c>
      <c r="Z154" s="34">
        <v>9258</v>
      </c>
      <c r="AA154" s="34">
        <v>8263</v>
      </c>
      <c r="AB154" s="34">
        <v>7865</v>
      </c>
      <c r="AC154" s="34">
        <v>7328</v>
      </c>
      <c r="AD154" s="34">
        <v>7285</v>
      </c>
      <c r="AE154" s="34">
        <v>7585</v>
      </c>
      <c r="AF154" s="34">
        <v>8145</v>
      </c>
      <c r="AG154" s="34">
        <v>8844</v>
      </c>
      <c r="AH154" s="34">
        <v>10166</v>
      </c>
      <c r="AI154" s="34">
        <v>9910</v>
      </c>
      <c r="AJ154" s="34">
        <v>10412</v>
      </c>
      <c r="AK154" s="34">
        <v>9231</v>
      </c>
      <c r="AL154" s="34">
        <v>8960</v>
      </c>
      <c r="AM154" s="34">
        <v>10160</v>
      </c>
      <c r="AN154" s="34">
        <v>8749</v>
      </c>
      <c r="AO154" s="34">
        <v>8652</v>
      </c>
      <c r="AP154" s="34">
        <v>8555</v>
      </c>
      <c r="AQ154" s="34">
        <v>8458</v>
      </c>
      <c r="AR154" s="34">
        <v>8362</v>
      </c>
      <c r="AS154" s="34">
        <v>8265</v>
      </c>
      <c r="AT154" s="34">
        <v>8168</v>
      </c>
      <c r="AU154" s="34">
        <v>8071</v>
      </c>
      <c r="AV154" s="34">
        <v>7974</v>
      </c>
      <c r="AW154" s="34">
        <v>7877</v>
      </c>
      <c r="AX154" s="34">
        <v>7780</v>
      </c>
      <c r="AY154" s="34">
        <v>7683</v>
      </c>
      <c r="AZ154" s="34">
        <v>7587</v>
      </c>
      <c r="BA154" s="34">
        <v>7490</v>
      </c>
      <c r="BB154" s="34">
        <v>7393.3</v>
      </c>
      <c r="BC154" s="34">
        <v>7296.6</v>
      </c>
      <c r="BD154" s="34">
        <v>7199.9</v>
      </c>
      <c r="BE154" s="34">
        <v>7103.2</v>
      </c>
      <c r="BF154" s="34">
        <v>7006.5</v>
      </c>
      <c r="BG154" s="34">
        <v>6909.8</v>
      </c>
      <c r="BH154" s="34">
        <v>6813.1</v>
      </c>
      <c r="BI154" s="34">
        <v>6716.4</v>
      </c>
      <c r="BJ154" s="34">
        <v>6619.7</v>
      </c>
      <c r="BK154" s="34">
        <v>6523</v>
      </c>
      <c r="BL154" s="34">
        <v>6426.3</v>
      </c>
      <c r="BM154" s="34">
        <f t="shared" si="40"/>
        <v>83497.8</v>
      </c>
      <c r="BN154" s="34">
        <f t="shared" si="37"/>
        <v>7400</v>
      </c>
      <c r="BO154" s="34">
        <f t="shared" si="37"/>
        <v>7300</v>
      </c>
      <c r="BP154" s="34">
        <f t="shared" si="37"/>
        <v>7200</v>
      </c>
      <c r="BQ154" s="34">
        <f t="shared" si="36"/>
        <v>7200</v>
      </c>
      <c r="BR154" s="34">
        <f t="shared" si="36"/>
        <v>7100</v>
      </c>
      <c r="BS154" s="34">
        <f t="shared" si="36"/>
        <v>7000</v>
      </c>
      <c r="BT154" s="34">
        <f t="shared" si="36"/>
        <v>6900</v>
      </c>
      <c r="BU154" s="34">
        <f t="shared" si="36"/>
        <v>6800</v>
      </c>
      <c r="BV154" s="34">
        <f t="shared" si="36"/>
        <v>6800</v>
      </c>
      <c r="BW154" s="34">
        <f t="shared" si="39"/>
        <v>6700</v>
      </c>
      <c r="BX154" s="34">
        <f t="shared" si="39"/>
        <v>6600</v>
      </c>
      <c r="BY154" s="34">
        <f t="shared" si="39"/>
        <v>6500</v>
      </c>
      <c r="BZ154" s="64">
        <f t="shared" si="41"/>
        <v>0.86354380607850867</v>
      </c>
    </row>
    <row r="155" spans="1:78" x14ac:dyDescent="0.25">
      <c r="A155" s="32" t="s">
        <v>368</v>
      </c>
      <c r="B155" s="33">
        <v>10</v>
      </c>
      <c r="C155" s="32" t="s">
        <v>318</v>
      </c>
      <c r="D155" s="32" t="s">
        <v>369</v>
      </c>
      <c r="E155" s="34">
        <v>11389</v>
      </c>
      <c r="F155" s="34">
        <v>10585</v>
      </c>
      <c r="G155" s="34">
        <v>10889</v>
      </c>
      <c r="H155" s="34">
        <v>9733</v>
      </c>
      <c r="I155" s="34">
        <v>10668</v>
      </c>
      <c r="J155" s="34">
        <v>11208</v>
      </c>
      <c r="K155" s="34">
        <v>12386</v>
      </c>
      <c r="L155" s="34">
        <v>12852</v>
      </c>
      <c r="M155" s="34">
        <v>11143</v>
      </c>
      <c r="N155" s="34">
        <v>11188</v>
      </c>
      <c r="O155" s="34">
        <v>12706</v>
      </c>
      <c r="P155" s="34">
        <v>12206</v>
      </c>
      <c r="Q155" s="34">
        <v>12418</v>
      </c>
      <c r="R155" s="34">
        <v>11078</v>
      </c>
      <c r="S155" s="34">
        <v>11107</v>
      </c>
      <c r="T155" s="34">
        <v>9960</v>
      </c>
      <c r="U155" s="34">
        <v>8484</v>
      </c>
      <c r="V155" s="34">
        <v>9282</v>
      </c>
      <c r="W155" s="34">
        <v>10468</v>
      </c>
      <c r="X155" s="34">
        <v>9529</v>
      </c>
      <c r="Y155" s="34">
        <v>7693</v>
      </c>
      <c r="Z155" s="34">
        <v>6332</v>
      </c>
      <c r="AA155" s="34">
        <v>5475</v>
      </c>
      <c r="AB155" s="34">
        <v>6162</v>
      </c>
      <c r="AC155" s="34">
        <v>6332</v>
      </c>
      <c r="AD155" s="34">
        <v>6486</v>
      </c>
      <c r="AE155" s="34">
        <v>6734</v>
      </c>
      <c r="AF155" s="34">
        <v>6672</v>
      </c>
      <c r="AG155" s="34">
        <v>6910</v>
      </c>
      <c r="AH155" s="34">
        <v>7185</v>
      </c>
      <c r="AI155" s="34">
        <v>7511</v>
      </c>
      <c r="AJ155" s="34">
        <v>8821</v>
      </c>
      <c r="AK155" s="34">
        <v>8547</v>
      </c>
      <c r="AL155" s="34">
        <v>7303</v>
      </c>
      <c r="AM155" s="34">
        <v>7300</v>
      </c>
      <c r="AN155" s="34">
        <v>6242</v>
      </c>
      <c r="AO155" s="34">
        <v>6073</v>
      </c>
      <c r="AP155" s="34">
        <v>5904</v>
      </c>
      <c r="AQ155" s="34">
        <v>5736</v>
      </c>
      <c r="AR155" s="34">
        <v>5567</v>
      </c>
      <c r="AS155" s="34">
        <v>5398</v>
      </c>
      <c r="AT155" s="34">
        <v>5229</v>
      </c>
      <c r="AU155" s="34">
        <v>5061</v>
      </c>
      <c r="AV155" s="34">
        <v>4892</v>
      </c>
      <c r="AW155" s="34">
        <v>4723</v>
      </c>
      <c r="AX155" s="34">
        <v>4555</v>
      </c>
      <c r="AY155" s="34">
        <v>4386</v>
      </c>
      <c r="AZ155" s="34">
        <v>4217</v>
      </c>
      <c r="BA155" s="34">
        <v>4048.5</v>
      </c>
      <c r="BB155" s="34">
        <v>3879.8</v>
      </c>
      <c r="BC155" s="34">
        <v>3711.1</v>
      </c>
      <c r="BD155" s="34">
        <v>3542.4</v>
      </c>
      <c r="BE155" s="34">
        <v>3373.7</v>
      </c>
      <c r="BF155" s="34">
        <v>3205</v>
      </c>
      <c r="BG155" s="34">
        <v>3036.3</v>
      </c>
      <c r="BH155" s="34">
        <v>2867.6</v>
      </c>
      <c r="BI155" s="34">
        <v>2698.9</v>
      </c>
      <c r="BJ155" s="34">
        <v>2530.1999999999998</v>
      </c>
      <c r="BK155" s="34">
        <v>2361.5</v>
      </c>
      <c r="BL155" s="34">
        <v>2192.8000000000002</v>
      </c>
      <c r="BM155" s="34">
        <f t="shared" si="40"/>
        <v>37447.800000000003</v>
      </c>
      <c r="BN155" s="34">
        <f t="shared" si="37"/>
        <v>3700</v>
      </c>
      <c r="BO155" s="34">
        <f t="shared" si="37"/>
        <v>3600</v>
      </c>
      <c r="BP155" s="34">
        <f t="shared" si="37"/>
        <v>3500</v>
      </c>
      <c r="BQ155" s="34">
        <f t="shared" si="36"/>
        <v>3400</v>
      </c>
      <c r="BR155" s="34">
        <f t="shared" si="36"/>
        <v>3300</v>
      </c>
      <c r="BS155" s="34">
        <f t="shared" si="36"/>
        <v>3200</v>
      </c>
      <c r="BT155" s="34">
        <f t="shared" si="36"/>
        <v>3100</v>
      </c>
      <c r="BU155" s="34">
        <f t="shared" si="36"/>
        <v>3000</v>
      </c>
      <c r="BV155" s="34">
        <f t="shared" si="36"/>
        <v>2900</v>
      </c>
      <c r="BW155" s="34">
        <f t="shared" si="39"/>
        <v>2800</v>
      </c>
      <c r="BX155" s="34">
        <f t="shared" si="39"/>
        <v>2700</v>
      </c>
      <c r="BY155" s="34">
        <f t="shared" si="39"/>
        <v>2600</v>
      </c>
      <c r="BZ155" s="64">
        <f t="shared" si="41"/>
        <v>0.93893591393575648</v>
      </c>
    </row>
    <row r="156" spans="1:78" x14ac:dyDescent="0.25">
      <c r="A156" s="32" t="s">
        <v>370</v>
      </c>
      <c r="B156" s="33">
        <v>10</v>
      </c>
      <c r="C156" s="32" t="s">
        <v>318</v>
      </c>
      <c r="D156" s="32" t="s">
        <v>371</v>
      </c>
      <c r="E156" s="34">
        <v>12281</v>
      </c>
      <c r="F156" s="34">
        <v>12162</v>
      </c>
      <c r="G156" s="34">
        <v>11955</v>
      </c>
      <c r="H156" s="34">
        <v>11577</v>
      </c>
      <c r="I156" s="34">
        <v>11803</v>
      </c>
      <c r="J156" s="34">
        <v>11114</v>
      </c>
      <c r="K156" s="34">
        <v>11349</v>
      </c>
      <c r="L156" s="34">
        <v>11850</v>
      </c>
      <c r="M156" s="34">
        <v>12167</v>
      </c>
      <c r="N156" s="34">
        <v>12193</v>
      </c>
      <c r="O156" s="34">
        <v>11323</v>
      </c>
      <c r="P156" s="34">
        <v>11539</v>
      </c>
      <c r="Q156" s="34">
        <v>11035</v>
      </c>
      <c r="R156" s="34">
        <v>12180</v>
      </c>
      <c r="S156" s="34">
        <v>11475</v>
      </c>
      <c r="T156" s="34">
        <v>9811</v>
      </c>
      <c r="U156" s="34">
        <v>11441</v>
      </c>
      <c r="V156" s="34">
        <v>13225</v>
      </c>
      <c r="W156" s="34">
        <v>13789</v>
      </c>
      <c r="X156" s="34">
        <v>14942</v>
      </c>
      <c r="Y156" s="34">
        <v>14148</v>
      </c>
      <c r="Z156" s="34">
        <v>13339</v>
      </c>
      <c r="AA156" s="34">
        <v>12390</v>
      </c>
      <c r="AB156" s="34">
        <v>13300</v>
      </c>
      <c r="AC156" s="34">
        <v>13907</v>
      </c>
      <c r="AD156" s="34">
        <v>14263</v>
      </c>
      <c r="AE156" s="34">
        <v>14259</v>
      </c>
      <c r="AF156" s="34">
        <v>14591</v>
      </c>
      <c r="AG156" s="34">
        <v>13930</v>
      </c>
      <c r="AH156" s="34">
        <v>14116</v>
      </c>
      <c r="AI156" s="34">
        <v>12888</v>
      </c>
      <c r="AJ156" s="34">
        <v>13722</v>
      </c>
      <c r="AK156" s="34">
        <v>12702</v>
      </c>
      <c r="AL156" s="34">
        <v>11082</v>
      </c>
      <c r="AM156" s="34">
        <v>11891</v>
      </c>
      <c r="AN156" s="34">
        <v>13670</v>
      </c>
      <c r="AO156" s="34">
        <v>13731</v>
      </c>
      <c r="AP156" s="34">
        <v>13793</v>
      </c>
      <c r="AQ156" s="34">
        <v>13854</v>
      </c>
      <c r="AR156" s="34">
        <v>13916</v>
      </c>
      <c r="AS156" s="34">
        <v>13977</v>
      </c>
      <c r="AT156" s="34">
        <v>14038</v>
      </c>
      <c r="AU156" s="34">
        <v>14100</v>
      </c>
      <c r="AV156" s="34">
        <v>14161</v>
      </c>
      <c r="AW156" s="34">
        <v>14223</v>
      </c>
      <c r="AX156" s="34">
        <v>14284</v>
      </c>
      <c r="AY156" s="34">
        <v>14346</v>
      </c>
      <c r="AZ156" s="34">
        <v>14407</v>
      </c>
      <c r="BA156" s="34">
        <v>14468.5</v>
      </c>
      <c r="BB156" s="34">
        <v>14529.9</v>
      </c>
      <c r="BC156" s="34">
        <v>14591.3</v>
      </c>
      <c r="BD156" s="34">
        <v>14652.7</v>
      </c>
      <c r="BE156" s="34">
        <v>14714.1</v>
      </c>
      <c r="BF156" s="34">
        <v>14775.5</v>
      </c>
      <c r="BG156" s="34">
        <v>14836.9</v>
      </c>
      <c r="BH156" s="34">
        <v>14898.3</v>
      </c>
      <c r="BI156" s="34">
        <v>14959.7</v>
      </c>
      <c r="BJ156" s="34">
        <v>15021.1</v>
      </c>
      <c r="BK156" s="34">
        <v>15082.5</v>
      </c>
      <c r="BL156" s="34">
        <v>15143.9</v>
      </c>
      <c r="BM156" s="34">
        <f t="shared" si="40"/>
        <v>177674.4</v>
      </c>
      <c r="BN156" s="34">
        <f t="shared" si="37"/>
        <v>14500</v>
      </c>
      <c r="BO156" s="34">
        <f t="shared" si="37"/>
        <v>14500</v>
      </c>
      <c r="BP156" s="34">
        <f t="shared" si="37"/>
        <v>14600</v>
      </c>
      <c r="BQ156" s="34">
        <f t="shared" si="36"/>
        <v>14600</v>
      </c>
      <c r="BR156" s="34">
        <f t="shared" si="36"/>
        <v>14700</v>
      </c>
      <c r="BS156" s="34">
        <f t="shared" si="36"/>
        <v>14800</v>
      </c>
      <c r="BT156" s="34">
        <f t="shared" si="36"/>
        <v>14800</v>
      </c>
      <c r="BU156" s="34">
        <f t="shared" si="36"/>
        <v>14900</v>
      </c>
      <c r="BV156" s="34">
        <f t="shared" si="36"/>
        <v>15000</v>
      </c>
      <c r="BW156" s="34">
        <f t="shared" si="39"/>
        <v>15000</v>
      </c>
      <c r="BX156" s="34">
        <f t="shared" si="39"/>
        <v>15100</v>
      </c>
      <c r="BY156" s="34">
        <f t="shared" si="39"/>
        <v>15200</v>
      </c>
      <c r="BZ156" s="64">
        <f t="shared" si="41"/>
        <v>0.79507885200901529</v>
      </c>
    </row>
    <row r="157" spans="1:78" x14ac:dyDescent="0.25">
      <c r="A157" s="32" t="s">
        <v>372</v>
      </c>
      <c r="B157" s="33">
        <v>10</v>
      </c>
      <c r="C157" s="32" t="s">
        <v>318</v>
      </c>
      <c r="D157" s="32" t="s">
        <v>373</v>
      </c>
      <c r="E157" s="34">
        <v>6238</v>
      </c>
      <c r="F157" s="34">
        <v>6564</v>
      </c>
      <c r="G157" s="34">
        <v>7161</v>
      </c>
      <c r="H157" s="34">
        <v>6384</v>
      </c>
      <c r="I157" s="34">
        <v>6898</v>
      </c>
      <c r="J157" s="34">
        <v>5755</v>
      </c>
      <c r="K157" s="34">
        <v>5838</v>
      </c>
      <c r="L157" s="34">
        <v>6526</v>
      </c>
      <c r="M157" s="34">
        <v>6348</v>
      </c>
      <c r="N157" s="34">
        <v>4656</v>
      </c>
      <c r="O157" s="34">
        <v>6327</v>
      </c>
      <c r="P157" s="34">
        <v>6646</v>
      </c>
      <c r="Q157" s="34">
        <v>6716</v>
      </c>
      <c r="R157" s="34">
        <v>7488</v>
      </c>
      <c r="S157" s="34">
        <v>8643</v>
      </c>
      <c r="T157" s="34">
        <v>8993</v>
      </c>
      <c r="U157" s="34">
        <v>9509</v>
      </c>
      <c r="V157" s="34">
        <v>10278</v>
      </c>
      <c r="W157" s="34">
        <v>9840</v>
      </c>
      <c r="X157" s="34">
        <v>9110</v>
      </c>
      <c r="Y157" s="34">
        <v>10571</v>
      </c>
      <c r="Z157" s="34">
        <v>11580</v>
      </c>
      <c r="AA157" s="34">
        <v>10777</v>
      </c>
      <c r="AB157" s="34">
        <v>10797</v>
      </c>
      <c r="AC157" s="34">
        <v>9936</v>
      </c>
      <c r="AD157" s="34">
        <v>10263</v>
      </c>
      <c r="AE157" s="34">
        <v>11721</v>
      </c>
      <c r="AF157" s="34">
        <v>10992</v>
      </c>
      <c r="AG157" s="34">
        <v>11281</v>
      </c>
      <c r="AH157" s="34">
        <v>11457</v>
      </c>
      <c r="AI157" s="34">
        <v>12762</v>
      </c>
      <c r="AJ157" s="34">
        <v>12635</v>
      </c>
      <c r="AK157" s="34">
        <v>13025</v>
      </c>
      <c r="AL157" s="34">
        <v>13036</v>
      </c>
      <c r="AM157" s="34">
        <v>13869</v>
      </c>
      <c r="AN157" s="34">
        <v>13418</v>
      </c>
      <c r="AO157" s="34">
        <v>13654</v>
      </c>
      <c r="AP157" s="34">
        <v>13891</v>
      </c>
      <c r="AQ157" s="34">
        <v>14127</v>
      </c>
      <c r="AR157" s="34">
        <v>14364</v>
      </c>
      <c r="AS157" s="34">
        <v>14600</v>
      </c>
      <c r="AT157" s="34">
        <v>14837</v>
      </c>
      <c r="AU157" s="34">
        <v>15073</v>
      </c>
      <c r="AV157" s="34">
        <v>15310</v>
      </c>
      <c r="AW157" s="34">
        <v>15546</v>
      </c>
      <c r="AX157" s="34">
        <v>15783</v>
      </c>
      <c r="AY157" s="34">
        <v>16019</v>
      </c>
      <c r="AZ157" s="34">
        <v>16256</v>
      </c>
      <c r="BA157" s="34">
        <v>16492.5</v>
      </c>
      <c r="BB157" s="34">
        <v>16729.099999999999</v>
      </c>
      <c r="BC157" s="34">
        <v>16965.7</v>
      </c>
      <c r="BD157" s="34">
        <v>17202.3</v>
      </c>
      <c r="BE157" s="34">
        <v>17438.900000000001</v>
      </c>
      <c r="BF157" s="34">
        <v>17675.5</v>
      </c>
      <c r="BG157" s="34">
        <v>17912.099999999999</v>
      </c>
      <c r="BH157" s="34">
        <v>18148.7</v>
      </c>
      <c r="BI157" s="34">
        <v>18385.3</v>
      </c>
      <c r="BJ157" s="34">
        <v>18621.900000000001</v>
      </c>
      <c r="BK157" s="34">
        <v>18858.5</v>
      </c>
      <c r="BL157" s="34">
        <v>19095.099999999999</v>
      </c>
      <c r="BM157" s="34">
        <f t="shared" si="40"/>
        <v>213525.6</v>
      </c>
      <c r="BN157" s="34">
        <f t="shared" si="37"/>
        <v>16200</v>
      </c>
      <c r="BO157" s="34">
        <f t="shared" si="37"/>
        <v>16500</v>
      </c>
      <c r="BP157" s="34">
        <f t="shared" si="37"/>
        <v>16800</v>
      </c>
      <c r="BQ157" s="34">
        <f t="shared" si="36"/>
        <v>17100</v>
      </c>
      <c r="BR157" s="34">
        <f t="shared" si="36"/>
        <v>17400</v>
      </c>
      <c r="BS157" s="34">
        <f t="shared" si="36"/>
        <v>17700</v>
      </c>
      <c r="BT157" s="34">
        <f t="shared" si="36"/>
        <v>17900</v>
      </c>
      <c r="BU157" s="34">
        <f t="shared" si="36"/>
        <v>18200</v>
      </c>
      <c r="BV157" s="34">
        <f t="shared" si="36"/>
        <v>18500</v>
      </c>
      <c r="BW157" s="34">
        <f t="shared" si="39"/>
        <v>18800</v>
      </c>
      <c r="BX157" s="34">
        <f t="shared" si="39"/>
        <v>19100</v>
      </c>
      <c r="BY157" s="34">
        <f t="shared" si="39"/>
        <v>19300</v>
      </c>
      <c r="BZ157" s="64">
        <f t="shared" si="41"/>
        <v>0.9867029141918382</v>
      </c>
    </row>
    <row r="158" spans="1:78" x14ac:dyDescent="0.25">
      <c r="A158" s="32" t="s">
        <v>374</v>
      </c>
      <c r="B158" s="33">
        <v>10</v>
      </c>
      <c r="C158" s="32" t="s">
        <v>318</v>
      </c>
      <c r="D158" s="32" t="s">
        <v>375</v>
      </c>
      <c r="E158" s="34">
        <v>5704</v>
      </c>
      <c r="F158" s="34">
        <v>5406</v>
      </c>
      <c r="G158" s="34">
        <v>7135</v>
      </c>
      <c r="H158" s="34">
        <v>6280</v>
      </c>
      <c r="I158" s="34">
        <v>6146</v>
      </c>
      <c r="J158" s="34">
        <v>5248</v>
      </c>
      <c r="K158" s="34">
        <v>4242</v>
      </c>
      <c r="L158" s="34">
        <v>5691</v>
      </c>
      <c r="M158" s="34">
        <v>5639</v>
      </c>
      <c r="N158" s="34">
        <v>4588</v>
      </c>
      <c r="O158" s="34">
        <v>5077</v>
      </c>
      <c r="P158" s="34">
        <v>5720</v>
      </c>
      <c r="Q158" s="34">
        <v>4372</v>
      </c>
      <c r="R158" s="34">
        <v>5408</v>
      </c>
      <c r="S158" s="34">
        <v>4871</v>
      </c>
      <c r="T158" s="34">
        <v>4670</v>
      </c>
      <c r="U158" s="34">
        <v>4738</v>
      </c>
      <c r="V158" s="34">
        <v>5233</v>
      </c>
      <c r="W158" s="34">
        <v>4333</v>
      </c>
      <c r="X158" s="34">
        <v>3020</v>
      </c>
      <c r="Y158" s="34">
        <v>2887</v>
      </c>
      <c r="Z158" s="34">
        <v>3239</v>
      </c>
      <c r="AA158" s="34">
        <v>1904</v>
      </c>
      <c r="AB158" s="34">
        <v>976</v>
      </c>
      <c r="AC158" s="34">
        <v>2042</v>
      </c>
      <c r="AD158" s="34">
        <v>1611</v>
      </c>
      <c r="AE158" s="34">
        <v>979</v>
      </c>
      <c r="AF158" s="34">
        <v>1294</v>
      </c>
      <c r="AG158" s="34">
        <v>1830</v>
      </c>
      <c r="AH158" s="34">
        <v>2883</v>
      </c>
      <c r="AI158" s="34">
        <v>3551</v>
      </c>
      <c r="AJ158" s="34">
        <v>4014</v>
      </c>
      <c r="AK158" s="34">
        <v>4085</v>
      </c>
      <c r="AL158" s="34">
        <v>4078</v>
      </c>
      <c r="AM158" s="34">
        <v>3785</v>
      </c>
      <c r="AN158" s="34">
        <v>2009</v>
      </c>
      <c r="AO158" s="34">
        <v>1894</v>
      </c>
      <c r="AP158" s="34">
        <v>1779</v>
      </c>
      <c r="AQ158" s="34">
        <v>1664</v>
      </c>
      <c r="AR158" s="34">
        <v>1549</v>
      </c>
      <c r="AS158" s="34">
        <v>1435</v>
      </c>
      <c r="AT158" s="34">
        <v>1320</v>
      </c>
      <c r="AU158" s="34">
        <v>1205</v>
      </c>
      <c r="AV158" s="34">
        <v>1090</v>
      </c>
      <c r="AW158" s="34">
        <v>975</v>
      </c>
      <c r="AX158" s="34">
        <v>860</v>
      </c>
      <c r="AY158" s="34">
        <v>745</v>
      </c>
      <c r="AZ158" s="34">
        <v>631</v>
      </c>
      <c r="BA158" s="34">
        <v>516</v>
      </c>
      <c r="BB158" s="34">
        <v>401.3</v>
      </c>
      <c r="BC158" s="34">
        <v>286.60000000000002</v>
      </c>
      <c r="BD158" s="34">
        <v>171.9</v>
      </c>
      <c r="BE158" s="34">
        <v>57.199999999999903</v>
      </c>
      <c r="BF158" s="34">
        <v>-57.5</v>
      </c>
      <c r="BG158" s="34">
        <v>-172.2</v>
      </c>
      <c r="BH158" s="34">
        <v>-286.89999999999998</v>
      </c>
      <c r="BI158" s="34">
        <v>-401.6</v>
      </c>
      <c r="BJ158" s="34">
        <v>-516.29999999999995</v>
      </c>
      <c r="BK158" s="34">
        <v>-631</v>
      </c>
      <c r="BL158" s="34">
        <v>-745.7</v>
      </c>
      <c r="BM158" s="34">
        <f t="shared" si="40"/>
        <v>-1378.2</v>
      </c>
      <c r="BN158" s="34">
        <f t="shared" si="37"/>
        <v>-200</v>
      </c>
      <c r="BO158" s="34">
        <f t="shared" si="37"/>
        <v>-200</v>
      </c>
      <c r="BP158" s="34">
        <f t="shared" si="37"/>
        <v>-200</v>
      </c>
      <c r="BQ158" s="34">
        <f t="shared" si="36"/>
        <v>-100</v>
      </c>
      <c r="BR158" s="34">
        <f t="shared" si="36"/>
        <v>-100</v>
      </c>
      <c r="BS158" s="34">
        <f t="shared" si="36"/>
        <v>-100</v>
      </c>
      <c r="BT158" s="34">
        <f t="shared" si="36"/>
        <v>-100</v>
      </c>
      <c r="BU158" s="34">
        <f t="shared" si="36"/>
        <v>-100</v>
      </c>
      <c r="BV158" s="34">
        <f t="shared" si="36"/>
        <v>-100</v>
      </c>
      <c r="BW158" s="34">
        <f t="shared" si="39"/>
        <v>-100</v>
      </c>
      <c r="BX158" s="34">
        <f t="shared" si="39"/>
        <v>-100</v>
      </c>
      <c r="BY158" s="34">
        <f t="shared" si="39"/>
        <v>-100</v>
      </c>
      <c r="BZ158" s="64">
        <f t="shared" si="41"/>
        <v>0.92035702110842832</v>
      </c>
    </row>
    <row r="159" spans="1:78" x14ac:dyDescent="0.25">
      <c r="A159" s="32" t="s">
        <v>376</v>
      </c>
      <c r="B159" s="33">
        <v>10</v>
      </c>
      <c r="C159" s="32" t="s">
        <v>318</v>
      </c>
      <c r="D159" s="32" t="s">
        <v>377</v>
      </c>
      <c r="E159" s="34">
        <v>8608</v>
      </c>
      <c r="F159" s="34">
        <v>10107</v>
      </c>
      <c r="G159" s="34">
        <v>10701</v>
      </c>
      <c r="H159" s="34">
        <v>10523</v>
      </c>
      <c r="I159" s="34">
        <v>10869</v>
      </c>
      <c r="J159" s="34">
        <v>11641</v>
      </c>
      <c r="K159" s="34">
        <v>12238</v>
      </c>
      <c r="L159" s="34">
        <v>12836</v>
      </c>
      <c r="M159" s="34">
        <v>12247</v>
      </c>
      <c r="N159" s="34">
        <v>11594</v>
      </c>
      <c r="O159" s="34">
        <v>12663</v>
      </c>
      <c r="P159" s="34">
        <v>13495</v>
      </c>
      <c r="Q159" s="34">
        <v>12034</v>
      </c>
      <c r="R159" s="34">
        <v>11753</v>
      </c>
      <c r="S159" s="34">
        <v>11857</v>
      </c>
      <c r="T159" s="34">
        <v>12153</v>
      </c>
      <c r="U159" s="34">
        <v>12810</v>
      </c>
      <c r="V159" s="34">
        <v>11628</v>
      </c>
      <c r="W159" s="34">
        <v>11628</v>
      </c>
      <c r="X159" s="34">
        <v>10906</v>
      </c>
      <c r="Y159" s="34">
        <v>12084</v>
      </c>
      <c r="Z159" s="34">
        <v>12548</v>
      </c>
      <c r="AA159" s="34">
        <v>12872</v>
      </c>
      <c r="AB159" s="34">
        <v>11775</v>
      </c>
      <c r="AC159" s="34">
        <v>11396</v>
      </c>
      <c r="AD159" s="34">
        <v>10718</v>
      </c>
      <c r="AE159" s="34">
        <v>10431</v>
      </c>
      <c r="AF159" s="34">
        <v>11129</v>
      </c>
      <c r="AG159" s="34">
        <v>12730</v>
      </c>
      <c r="AH159" s="34">
        <v>12075</v>
      </c>
      <c r="AI159" s="34">
        <v>12333</v>
      </c>
      <c r="AJ159" s="34">
        <v>12402</v>
      </c>
      <c r="AK159" s="34">
        <v>11103</v>
      </c>
      <c r="AL159" s="34">
        <v>11553</v>
      </c>
      <c r="AM159" s="34">
        <v>11099</v>
      </c>
      <c r="AN159" s="34">
        <v>12037</v>
      </c>
      <c r="AO159" s="34">
        <v>12057</v>
      </c>
      <c r="AP159" s="34">
        <v>12077</v>
      </c>
      <c r="AQ159" s="34">
        <v>12097</v>
      </c>
      <c r="AR159" s="34">
        <v>12118</v>
      </c>
      <c r="AS159" s="34">
        <v>12138</v>
      </c>
      <c r="AT159" s="34">
        <v>12158</v>
      </c>
      <c r="AU159" s="34">
        <v>12178</v>
      </c>
      <c r="AV159" s="34">
        <v>12199</v>
      </c>
      <c r="AW159" s="34">
        <v>12219</v>
      </c>
      <c r="AX159" s="34">
        <v>12239</v>
      </c>
      <c r="AY159" s="34">
        <v>12259</v>
      </c>
      <c r="AZ159" s="34">
        <v>12279</v>
      </c>
      <c r="BA159" s="34">
        <v>12299</v>
      </c>
      <c r="BB159" s="34">
        <v>12319</v>
      </c>
      <c r="BC159" s="34">
        <v>12339</v>
      </c>
      <c r="BD159" s="34">
        <v>12359</v>
      </c>
      <c r="BE159" s="34">
        <v>12379</v>
      </c>
      <c r="BF159" s="34">
        <v>12399</v>
      </c>
      <c r="BG159" s="34">
        <v>12419</v>
      </c>
      <c r="BH159" s="34">
        <v>12439</v>
      </c>
      <c r="BI159" s="34">
        <v>12459</v>
      </c>
      <c r="BJ159" s="34">
        <v>12479</v>
      </c>
      <c r="BK159" s="34">
        <v>12499</v>
      </c>
      <c r="BL159" s="34">
        <v>12519</v>
      </c>
      <c r="BM159" s="34">
        <f t="shared" si="40"/>
        <v>148908</v>
      </c>
      <c r="BN159" s="34">
        <f t="shared" si="37"/>
        <v>12300</v>
      </c>
      <c r="BO159" s="34">
        <f t="shared" si="37"/>
        <v>12300</v>
      </c>
      <c r="BP159" s="34">
        <f t="shared" si="37"/>
        <v>12300</v>
      </c>
      <c r="BQ159" s="34">
        <f t="shared" si="36"/>
        <v>12400</v>
      </c>
      <c r="BR159" s="34">
        <f t="shared" si="36"/>
        <v>12400</v>
      </c>
      <c r="BS159" s="34">
        <f t="shared" si="36"/>
        <v>12400</v>
      </c>
      <c r="BT159" s="34">
        <f t="shared" si="36"/>
        <v>12400</v>
      </c>
      <c r="BU159" s="34">
        <f t="shared" si="36"/>
        <v>12400</v>
      </c>
      <c r="BV159" s="34">
        <f t="shared" si="36"/>
        <v>12500</v>
      </c>
      <c r="BW159" s="34">
        <f t="shared" si="39"/>
        <v>12500</v>
      </c>
      <c r="BX159" s="34">
        <f t="shared" si="39"/>
        <v>12500</v>
      </c>
      <c r="BY159" s="34">
        <f t="shared" si="39"/>
        <v>12500</v>
      </c>
      <c r="BZ159" s="64">
        <f t="shared" si="41"/>
        <v>0.4432255208236292</v>
      </c>
    </row>
    <row r="160" spans="1:78" x14ac:dyDescent="0.25">
      <c r="A160" s="32" t="s">
        <v>378</v>
      </c>
      <c r="B160" s="33">
        <v>10</v>
      </c>
      <c r="C160" s="32" t="s">
        <v>318</v>
      </c>
      <c r="D160" s="32" t="s">
        <v>379</v>
      </c>
      <c r="E160" s="34">
        <v>5133</v>
      </c>
      <c r="F160" s="34">
        <v>6480</v>
      </c>
      <c r="G160" s="34">
        <v>6330</v>
      </c>
      <c r="H160" s="34">
        <v>5153</v>
      </c>
      <c r="I160" s="34">
        <v>4172</v>
      </c>
      <c r="J160" s="34">
        <v>4567</v>
      </c>
      <c r="K160" s="34">
        <v>3727</v>
      </c>
      <c r="L160" s="34">
        <v>2402</v>
      </c>
      <c r="M160" s="34">
        <v>1765</v>
      </c>
      <c r="N160" s="34">
        <v>2519</v>
      </c>
      <c r="O160" s="34">
        <v>3880</v>
      </c>
      <c r="P160" s="34">
        <v>4390</v>
      </c>
      <c r="Q160" s="34">
        <v>5059</v>
      </c>
      <c r="R160" s="34">
        <v>4713</v>
      </c>
      <c r="S160" s="34">
        <v>6331</v>
      </c>
      <c r="T160" s="34">
        <v>4921</v>
      </c>
      <c r="U160" s="34">
        <v>3887</v>
      </c>
      <c r="V160" s="34">
        <v>4342</v>
      </c>
      <c r="W160" s="34">
        <v>2995</v>
      </c>
      <c r="X160" s="34">
        <v>1498</v>
      </c>
      <c r="Y160" s="34">
        <v>1562</v>
      </c>
      <c r="Z160" s="34">
        <v>695</v>
      </c>
      <c r="AA160" s="34">
        <v>802</v>
      </c>
      <c r="AB160" s="34">
        <v>11</v>
      </c>
      <c r="AC160" s="34">
        <v>1635</v>
      </c>
      <c r="AD160" s="34">
        <v>665</v>
      </c>
      <c r="AE160" s="34">
        <v>919</v>
      </c>
      <c r="AF160" s="34">
        <v>-395</v>
      </c>
      <c r="AG160" s="34">
        <v>-117</v>
      </c>
      <c r="AH160" s="34">
        <v>-802</v>
      </c>
      <c r="AI160" s="34">
        <v>-1955</v>
      </c>
      <c r="AJ160" s="34">
        <v>-1507</v>
      </c>
      <c r="AK160" s="34">
        <v>-2815</v>
      </c>
      <c r="AL160" s="34">
        <v>-2909</v>
      </c>
      <c r="AM160" s="34">
        <v>-3821</v>
      </c>
      <c r="AN160" s="34">
        <v>-2214</v>
      </c>
      <c r="AO160" s="34">
        <v>-2458</v>
      </c>
      <c r="AP160" s="34">
        <v>-2702</v>
      </c>
      <c r="AQ160" s="34">
        <v>-2946</v>
      </c>
      <c r="AR160" s="34">
        <v>-3190</v>
      </c>
      <c r="AS160" s="34">
        <v>-3434</v>
      </c>
      <c r="AT160" s="34">
        <v>-3678</v>
      </c>
      <c r="AU160" s="34">
        <v>-3922</v>
      </c>
      <c r="AV160" s="34">
        <v>-4166</v>
      </c>
      <c r="AW160" s="34">
        <v>-4409</v>
      </c>
      <c r="AX160" s="34">
        <v>-4653</v>
      </c>
      <c r="AY160" s="34">
        <v>-4897</v>
      </c>
      <c r="AZ160" s="34">
        <v>-5141</v>
      </c>
      <c r="BA160" s="34">
        <v>-5385</v>
      </c>
      <c r="BB160" s="34">
        <v>-5629</v>
      </c>
      <c r="BC160" s="34">
        <v>-5873</v>
      </c>
      <c r="BD160" s="34">
        <v>-6117</v>
      </c>
      <c r="BE160" s="34">
        <v>-6361</v>
      </c>
      <c r="BF160" s="34">
        <v>-6605</v>
      </c>
      <c r="BG160" s="34">
        <v>-6849</v>
      </c>
      <c r="BH160" s="34">
        <v>-7093</v>
      </c>
      <c r="BI160" s="34">
        <v>-7337</v>
      </c>
      <c r="BJ160" s="34">
        <v>-7581</v>
      </c>
      <c r="BK160" s="34">
        <v>-7825</v>
      </c>
      <c r="BL160" s="34">
        <v>-8069</v>
      </c>
      <c r="BM160" s="34">
        <f t="shared" si="40"/>
        <v>-80724</v>
      </c>
      <c r="BN160" s="34">
        <f t="shared" si="37"/>
        <v>-4400</v>
      </c>
      <c r="BO160" s="34">
        <f t="shared" si="37"/>
        <v>-4800</v>
      </c>
      <c r="BP160" s="34">
        <f t="shared" si="37"/>
        <v>-5200</v>
      </c>
      <c r="BQ160" s="34">
        <f t="shared" si="36"/>
        <v>-5600</v>
      </c>
      <c r="BR160" s="34">
        <f t="shared" si="36"/>
        <v>-6100</v>
      </c>
      <c r="BS160" s="34">
        <f t="shared" si="36"/>
        <v>-6500</v>
      </c>
      <c r="BT160" s="34">
        <f t="shared" si="36"/>
        <v>-6900</v>
      </c>
      <c r="BU160" s="34">
        <f t="shared" si="36"/>
        <v>-7400</v>
      </c>
      <c r="BV160" s="34">
        <f t="shared" si="36"/>
        <v>-7800</v>
      </c>
      <c r="BW160" s="34">
        <f t="shared" si="39"/>
        <v>-8200</v>
      </c>
      <c r="BX160" s="34">
        <f t="shared" si="39"/>
        <v>-8700</v>
      </c>
      <c r="BY160" s="34">
        <f t="shared" si="39"/>
        <v>-9100</v>
      </c>
      <c r="BZ160" s="64">
        <f t="shared" si="41"/>
        <v>0.97286123478745523</v>
      </c>
    </row>
    <row r="161" spans="1:78" x14ac:dyDescent="0.25">
      <c r="A161" s="32" t="s">
        <v>380</v>
      </c>
      <c r="B161" s="33">
        <v>10</v>
      </c>
      <c r="C161" s="32" t="s">
        <v>318</v>
      </c>
      <c r="D161" s="32" t="s">
        <v>381</v>
      </c>
      <c r="E161" s="34">
        <v>6422</v>
      </c>
      <c r="F161" s="34">
        <v>7526</v>
      </c>
      <c r="G161" s="34">
        <v>8606</v>
      </c>
      <c r="H161" s="34">
        <v>8304</v>
      </c>
      <c r="I161" s="34">
        <v>9737</v>
      </c>
      <c r="J161" s="34">
        <v>9441</v>
      </c>
      <c r="K161" s="34">
        <v>11397</v>
      </c>
      <c r="L161" s="34">
        <v>9912</v>
      </c>
      <c r="M161" s="34">
        <v>9584</v>
      </c>
      <c r="N161" s="34">
        <v>10116</v>
      </c>
      <c r="O161" s="34">
        <v>11661</v>
      </c>
      <c r="P161" s="34">
        <v>12740</v>
      </c>
      <c r="Q161" s="34">
        <v>11574</v>
      </c>
      <c r="R161" s="34">
        <v>10352</v>
      </c>
      <c r="S161" s="34">
        <v>9739</v>
      </c>
      <c r="T161" s="34">
        <v>9787</v>
      </c>
      <c r="U161" s="34">
        <v>9938</v>
      </c>
      <c r="V161" s="34">
        <v>9733</v>
      </c>
      <c r="W161" s="34">
        <v>10084</v>
      </c>
      <c r="X161" s="34">
        <v>10544</v>
      </c>
      <c r="Y161" s="34">
        <v>10626</v>
      </c>
      <c r="Z161" s="34">
        <v>10263</v>
      </c>
      <c r="AA161" s="34">
        <v>10267</v>
      </c>
      <c r="AB161" s="34">
        <v>9588</v>
      </c>
      <c r="AC161" s="34">
        <v>8939</v>
      </c>
      <c r="AD161" s="34">
        <v>8867</v>
      </c>
      <c r="AE161" s="34">
        <v>7170</v>
      </c>
      <c r="AF161" s="34">
        <v>6773</v>
      </c>
      <c r="AG161" s="34">
        <v>8444</v>
      </c>
      <c r="AH161" s="34">
        <v>9657</v>
      </c>
      <c r="AI161" s="34">
        <v>9348</v>
      </c>
      <c r="AJ161" s="34">
        <v>9200</v>
      </c>
      <c r="AK161" s="34">
        <v>8817</v>
      </c>
      <c r="AL161" s="34">
        <v>8696</v>
      </c>
      <c r="AM161" s="34">
        <v>10552</v>
      </c>
      <c r="AN161" s="34">
        <v>9383</v>
      </c>
      <c r="AO161" s="34">
        <v>9374</v>
      </c>
      <c r="AP161" s="34">
        <v>9364</v>
      </c>
      <c r="AQ161" s="34">
        <v>9355</v>
      </c>
      <c r="AR161" s="34">
        <v>9345</v>
      </c>
      <c r="AS161" s="34">
        <v>9336</v>
      </c>
      <c r="AT161" s="34">
        <v>9326</v>
      </c>
      <c r="AU161" s="34">
        <v>9317</v>
      </c>
      <c r="AV161" s="34">
        <v>9307</v>
      </c>
      <c r="AW161" s="34">
        <v>9298</v>
      </c>
      <c r="AX161" s="34">
        <v>9288</v>
      </c>
      <c r="AY161" s="34">
        <v>9279</v>
      </c>
      <c r="AZ161" s="34">
        <v>9269</v>
      </c>
      <c r="BA161" s="34">
        <v>9259.5</v>
      </c>
      <c r="BB161" s="34">
        <v>9249.9</v>
      </c>
      <c r="BC161" s="34">
        <v>9240.2999999999993</v>
      </c>
      <c r="BD161" s="34">
        <v>9230.7000000000007</v>
      </c>
      <c r="BE161" s="34">
        <v>9221.1</v>
      </c>
      <c r="BF161" s="34">
        <v>9211.5</v>
      </c>
      <c r="BG161" s="34">
        <v>9201.9</v>
      </c>
      <c r="BH161" s="34">
        <v>9192.2999999999993</v>
      </c>
      <c r="BI161" s="34">
        <v>9182.7000000000007</v>
      </c>
      <c r="BJ161" s="34">
        <v>9173.1</v>
      </c>
      <c r="BK161" s="34">
        <v>9163.5</v>
      </c>
      <c r="BL161" s="34">
        <v>9153.9</v>
      </c>
      <c r="BM161" s="34">
        <f t="shared" si="40"/>
        <v>110480.4</v>
      </c>
      <c r="BN161" s="34">
        <f t="shared" si="37"/>
        <v>9300</v>
      </c>
      <c r="BO161" s="34">
        <f t="shared" si="37"/>
        <v>9200</v>
      </c>
      <c r="BP161" s="34">
        <f t="shared" si="37"/>
        <v>9200</v>
      </c>
      <c r="BQ161" s="34">
        <f t="shared" si="36"/>
        <v>9200</v>
      </c>
      <c r="BR161" s="34">
        <f t="shared" si="36"/>
        <v>9200</v>
      </c>
      <c r="BS161" s="34">
        <f t="shared" si="36"/>
        <v>9200</v>
      </c>
      <c r="BT161" s="34">
        <f t="shared" si="36"/>
        <v>9200</v>
      </c>
      <c r="BU161" s="34">
        <f t="shared" si="36"/>
        <v>9200</v>
      </c>
      <c r="BV161" s="34">
        <f t="shared" si="36"/>
        <v>9200</v>
      </c>
      <c r="BW161" s="34">
        <f t="shared" si="39"/>
        <v>9200</v>
      </c>
      <c r="BX161" s="34">
        <f t="shared" si="39"/>
        <v>9200</v>
      </c>
      <c r="BY161" s="34">
        <f t="shared" si="39"/>
        <v>9200</v>
      </c>
      <c r="BZ161" s="64">
        <f t="shared" si="41"/>
        <v>0.16144219124533818</v>
      </c>
    </row>
    <row r="162" spans="1:78" x14ac:dyDescent="0.25">
      <c r="A162" s="32" t="s">
        <v>382</v>
      </c>
      <c r="B162" s="33">
        <v>10</v>
      </c>
      <c r="C162" s="32" t="s">
        <v>318</v>
      </c>
      <c r="D162" s="32" t="s">
        <v>383</v>
      </c>
      <c r="E162" s="34">
        <v>9681</v>
      </c>
      <c r="F162" s="34">
        <v>8105</v>
      </c>
      <c r="G162" s="34">
        <v>8719</v>
      </c>
      <c r="H162" s="34">
        <v>8595</v>
      </c>
      <c r="I162" s="34">
        <v>7903</v>
      </c>
      <c r="J162" s="34">
        <v>6138</v>
      </c>
      <c r="K162" s="34">
        <v>5206</v>
      </c>
      <c r="L162" s="34">
        <v>6660</v>
      </c>
      <c r="M162" s="34">
        <v>7444</v>
      </c>
      <c r="N162" s="34">
        <v>8865</v>
      </c>
      <c r="O162" s="34">
        <v>8099</v>
      </c>
      <c r="P162" s="34">
        <v>7761</v>
      </c>
      <c r="Q162" s="34">
        <v>7982</v>
      </c>
      <c r="R162" s="34">
        <v>8240</v>
      </c>
      <c r="S162" s="34">
        <v>8190</v>
      </c>
      <c r="T162" s="34">
        <v>8488</v>
      </c>
      <c r="U162" s="34">
        <v>8850</v>
      </c>
      <c r="V162" s="34">
        <v>9611</v>
      </c>
      <c r="W162" s="34">
        <v>9565</v>
      </c>
      <c r="X162" s="34">
        <v>9647</v>
      </c>
      <c r="Y162" s="34">
        <v>9236</v>
      </c>
      <c r="Z162" s="34">
        <v>7952</v>
      </c>
      <c r="AA162" s="34">
        <v>7159</v>
      </c>
      <c r="AB162" s="34">
        <v>7176</v>
      </c>
      <c r="AC162" s="34">
        <v>6626</v>
      </c>
      <c r="AD162" s="34">
        <v>6199</v>
      </c>
      <c r="AE162" s="34">
        <v>6647</v>
      </c>
      <c r="AF162" s="34">
        <v>5922</v>
      </c>
      <c r="AG162" s="34">
        <v>6717</v>
      </c>
      <c r="AH162" s="34">
        <v>7415</v>
      </c>
      <c r="AI162" s="34">
        <v>7752</v>
      </c>
      <c r="AJ162" s="34">
        <v>7307</v>
      </c>
      <c r="AK162" s="34">
        <v>6521</v>
      </c>
      <c r="AL162" s="34">
        <v>7217</v>
      </c>
      <c r="AM162" s="34">
        <v>6728</v>
      </c>
      <c r="AN162" s="34">
        <v>7047</v>
      </c>
      <c r="AO162" s="34">
        <v>7009</v>
      </c>
      <c r="AP162" s="34">
        <v>6972</v>
      </c>
      <c r="AQ162" s="34">
        <v>6934</v>
      </c>
      <c r="AR162" s="34">
        <v>6897</v>
      </c>
      <c r="AS162" s="34">
        <v>6859</v>
      </c>
      <c r="AT162" s="34">
        <v>6821</v>
      </c>
      <c r="AU162" s="34">
        <v>6784</v>
      </c>
      <c r="AV162" s="34">
        <v>6746</v>
      </c>
      <c r="AW162" s="34">
        <v>6709</v>
      </c>
      <c r="AX162" s="34">
        <v>6671</v>
      </c>
      <c r="AY162" s="34">
        <v>6634</v>
      </c>
      <c r="AZ162" s="34">
        <v>6596</v>
      </c>
      <c r="BA162" s="34">
        <v>6558.5</v>
      </c>
      <c r="BB162" s="34">
        <v>6520.9</v>
      </c>
      <c r="BC162" s="34">
        <v>6483.3</v>
      </c>
      <c r="BD162" s="34">
        <v>6445.7</v>
      </c>
      <c r="BE162" s="34">
        <v>6408.1</v>
      </c>
      <c r="BF162" s="34">
        <v>6370.5</v>
      </c>
      <c r="BG162" s="34">
        <v>6332.9</v>
      </c>
      <c r="BH162" s="34">
        <v>6295.3</v>
      </c>
      <c r="BI162" s="34">
        <v>6257.7</v>
      </c>
      <c r="BJ162" s="34">
        <v>6220.1</v>
      </c>
      <c r="BK162" s="34">
        <v>6182.5</v>
      </c>
      <c r="BL162" s="34">
        <v>6144.9</v>
      </c>
      <c r="BM162" s="34">
        <f t="shared" si="40"/>
        <v>76220.399999999994</v>
      </c>
      <c r="BN162" s="34">
        <f t="shared" si="37"/>
        <v>6500</v>
      </c>
      <c r="BO162" s="34">
        <f t="shared" si="37"/>
        <v>6500</v>
      </c>
      <c r="BP162" s="34">
        <f t="shared" si="37"/>
        <v>6500</v>
      </c>
      <c r="BQ162" s="34">
        <f t="shared" si="36"/>
        <v>6400</v>
      </c>
      <c r="BR162" s="34">
        <f t="shared" si="36"/>
        <v>6400</v>
      </c>
      <c r="BS162" s="34">
        <f t="shared" si="36"/>
        <v>6400</v>
      </c>
      <c r="BT162" s="34">
        <f t="shared" si="36"/>
        <v>6300</v>
      </c>
      <c r="BU162" s="34">
        <f t="shared" si="36"/>
        <v>6300</v>
      </c>
      <c r="BV162" s="34">
        <f t="shared" si="36"/>
        <v>6300</v>
      </c>
      <c r="BW162" s="34">
        <f t="shared" si="39"/>
        <v>6200</v>
      </c>
      <c r="BX162" s="34">
        <f t="shared" si="39"/>
        <v>6200</v>
      </c>
      <c r="BY162" s="34">
        <f t="shared" si="39"/>
        <v>6200</v>
      </c>
      <c r="BZ162" s="64">
        <f t="shared" si="41"/>
        <v>0.62272275310559222</v>
      </c>
    </row>
    <row r="163" spans="1:78" x14ac:dyDescent="0.25">
      <c r="A163" s="32" t="s">
        <v>384</v>
      </c>
      <c r="B163" s="33">
        <v>10</v>
      </c>
      <c r="C163" s="32" t="s">
        <v>318</v>
      </c>
      <c r="D163" s="32" t="s">
        <v>385</v>
      </c>
      <c r="E163" s="34">
        <v>3861</v>
      </c>
      <c r="F163" s="34">
        <v>3901</v>
      </c>
      <c r="G163" s="34">
        <v>3171</v>
      </c>
      <c r="H163" s="34">
        <v>2349</v>
      </c>
      <c r="I163" s="34">
        <v>2686</v>
      </c>
      <c r="J163" s="34">
        <v>3034</v>
      </c>
      <c r="K163" s="34">
        <v>2643</v>
      </c>
      <c r="L163" s="34">
        <v>1916</v>
      </c>
      <c r="M163" s="34">
        <v>1886</v>
      </c>
      <c r="N163" s="34">
        <v>2238</v>
      </c>
      <c r="O163" s="34">
        <v>1096</v>
      </c>
      <c r="P163" s="34">
        <v>2037</v>
      </c>
      <c r="Q163" s="34">
        <v>1985</v>
      </c>
      <c r="R163" s="34">
        <v>3206</v>
      </c>
      <c r="S163" s="34">
        <v>2878</v>
      </c>
      <c r="T163" s="34">
        <v>3073</v>
      </c>
      <c r="U163" s="34">
        <v>4209</v>
      </c>
      <c r="V163" s="34">
        <v>5153</v>
      </c>
      <c r="W163" s="34">
        <v>6327</v>
      </c>
      <c r="X163" s="34">
        <v>6516</v>
      </c>
      <c r="Y163" s="34">
        <v>6588</v>
      </c>
      <c r="Z163" s="34">
        <v>7724</v>
      </c>
      <c r="AA163" s="34">
        <v>5926</v>
      </c>
      <c r="AB163" s="34">
        <v>6930</v>
      </c>
      <c r="AC163" s="34">
        <v>6998</v>
      </c>
      <c r="AD163" s="34">
        <v>5857</v>
      </c>
      <c r="AE163" s="34">
        <v>6391</v>
      </c>
      <c r="AF163" s="34">
        <v>5677</v>
      </c>
      <c r="AG163" s="34">
        <v>6027</v>
      </c>
      <c r="AH163" s="34">
        <v>7420</v>
      </c>
      <c r="AI163" s="34">
        <v>5729</v>
      </c>
      <c r="AJ163" s="34">
        <v>5383</v>
      </c>
      <c r="AK163" s="34">
        <v>4884</v>
      </c>
      <c r="AL163" s="34">
        <v>5012</v>
      </c>
      <c r="AM163" s="34">
        <v>4980</v>
      </c>
      <c r="AN163" s="34">
        <v>6818</v>
      </c>
      <c r="AO163" s="34">
        <v>6950</v>
      </c>
      <c r="AP163" s="34">
        <v>7082</v>
      </c>
      <c r="AQ163" s="34">
        <v>7214</v>
      </c>
      <c r="AR163" s="34">
        <v>7345</v>
      </c>
      <c r="AS163" s="34">
        <v>7477</v>
      </c>
      <c r="AT163" s="34">
        <v>7609</v>
      </c>
      <c r="AU163" s="34">
        <v>7740</v>
      </c>
      <c r="AV163" s="34">
        <v>7872</v>
      </c>
      <c r="AW163" s="34">
        <v>8004</v>
      </c>
      <c r="AX163" s="34">
        <v>8135</v>
      </c>
      <c r="AY163" s="34">
        <v>8267</v>
      </c>
      <c r="AZ163" s="34">
        <v>8399</v>
      </c>
      <c r="BA163" s="34">
        <v>8530.5</v>
      </c>
      <c r="BB163" s="34">
        <v>8662.2000000000007</v>
      </c>
      <c r="BC163" s="34">
        <v>8793.9</v>
      </c>
      <c r="BD163" s="34">
        <v>8925.6</v>
      </c>
      <c r="BE163" s="34">
        <v>9057.2999999999993</v>
      </c>
      <c r="BF163" s="34">
        <v>9189</v>
      </c>
      <c r="BG163" s="34">
        <v>9320.7000000000007</v>
      </c>
      <c r="BH163" s="34">
        <v>9452.4</v>
      </c>
      <c r="BI163" s="34">
        <v>9584.1</v>
      </c>
      <c r="BJ163" s="34">
        <v>9715.7999999999993</v>
      </c>
      <c r="BK163" s="34">
        <v>9847.5</v>
      </c>
      <c r="BL163" s="34">
        <v>9979.2000000000007</v>
      </c>
      <c r="BM163" s="34">
        <f t="shared" si="40"/>
        <v>111058.2</v>
      </c>
      <c r="BN163" s="34">
        <f t="shared" si="37"/>
        <v>8400</v>
      </c>
      <c r="BO163" s="34">
        <f t="shared" si="37"/>
        <v>8500</v>
      </c>
      <c r="BP163" s="34">
        <f t="shared" si="37"/>
        <v>8700</v>
      </c>
      <c r="BQ163" s="34">
        <f t="shared" si="36"/>
        <v>8900</v>
      </c>
      <c r="BR163" s="34">
        <f t="shared" si="36"/>
        <v>9000</v>
      </c>
      <c r="BS163" s="34">
        <f t="shared" si="36"/>
        <v>9200</v>
      </c>
      <c r="BT163" s="34">
        <f t="shared" si="36"/>
        <v>9300</v>
      </c>
      <c r="BU163" s="34">
        <f t="shared" si="36"/>
        <v>9500</v>
      </c>
      <c r="BV163" s="34">
        <f t="shared" si="36"/>
        <v>9700</v>
      </c>
      <c r="BW163" s="34">
        <f t="shared" si="39"/>
        <v>9800</v>
      </c>
      <c r="BX163" s="34">
        <f t="shared" si="39"/>
        <v>10000</v>
      </c>
      <c r="BY163" s="34">
        <f t="shared" si="39"/>
        <v>10100</v>
      </c>
      <c r="BZ163" s="64">
        <f t="shared" si="41"/>
        <v>0.91522265250096935</v>
      </c>
    </row>
    <row r="164" spans="1:78" x14ac:dyDescent="0.25">
      <c r="A164" s="32" t="s">
        <v>386</v>
      </c>
      <c r="B164" s="33">
        <v>10</v>
      </c>
      <c r="C164" s="32" t="s">
        <v>318</v>
      </c>
      <c r="D164" s="32" t="s">
        <v>387</v>
      </c>
      <c r="E164" s="34">
        <v>3636</v>
      </c>
      <c r="F164" s="34">
        <v>3054</v>
      </c>
      <c r="G164" s="34">
        <v>3102</v>
      </c>
      <c r="H164" s="34">
        <v>1732</v>
      </c>
      <c r="I164" s="34">
        <v>2675</v>
      </c>
      <c r="J164" s="34">
        <v>1218</v>
      </c>
      <c r="K164" s="34">
        <v>1512</v>
      </c>
      <c r="L164" s="34">
        <v>847</v>
      </c>
      <c r="M164" s="34">
        <v>-529</v>
      </c>
      <c r="N164" s="34">
        <v>-1004</v>
      </c>
      <c r="O164" s="34">
        <v>-108</v>
      </c>
      <c r="P164" s="34">
        <v>-166</v>
      </c>
      <c r="Q164" s="34">
        <v>28</v>
      </c>
      <c r="R164" s="34">
        <v>-198</v>
      </c>
      <c r="S164" s="34">
        <v>-125</v>
      </c>
      <c r="T164" s="34">
        <v>-846</v>
      </c>
      <c r="U164" s="34">
        <v>-825</v>
      </c>
      <c r="V164" s="34">
        <v>-2569</v>
      </c>
      <c r="W164" s="34">
        <v>-1450</v>
      </c>
      <c r="X164" s="34">
        <v>-78</v>
      </c>
      <c r="Y164" s="34">
        <v>-364</v>
      </c>
      <c r="Z164" s="34">
        <v>-192</v>
      </c>
      <c r="AA164" s="34">
        <v>-15</v>
      </c>
      <c r="AB164" s="34">
        <v>-329</v>
      </c>
      <c r="AC164" s="34">
        <v>-800</v>
      </c>
      <c r="AD164" s="34">
        <v>-1200</v>
      </c>
      <c r="AE164" s="34">
        <v>-955</v>
      </c>
      <c r="AF164" s="34">
        <v>362</v>
      </c>
      <c r="AG164" s="34">
        <v>1253</v>
      </c>
      <c r="AH164" s="34">
        <v>1968</v>
      </c>
      <c r="AI164" s="34">
        <v>991</v>
      </c>
      <c r="AJ164" s="34">
        <v>414</v>
      </c>
      <c r="AK164" s="34">
        <v>2272</v>
      </c>
      <c r="AL164" s="34">
        <v>2042</v>
      </c>
      <c r="AM164" s="34">
        <v>1667</v>
      </c>
      <c r="AN164" s="34">
        <v>-81</v>
      </c>
      <c r="AO164" s="34">
        <v>-112</v>
      </c>
      <c r="AP164" s="34">
        <v>-143</v>
      </c>
      <c r="AQ164" s="34">
        <v>-175</v>
      </c>
      <c r="AR164" s="34">
        <v>-206</v>
      </c>
      <c r="AS164" s="34">
        <v>-238</v>
      </c>
      <c r="AT164" s="34">
        <v>-269</v>
      </c>
      <c r="AU164" s="34">
        <v>-301</v>
      </c>
      <c r="AV164" s="34">
        <v>-332</v>
      </c>
      <c r="AW164" s="34">
        <v>-364</v>
      </c>
      <c r="AX164" s="34">
        <v>-395</v>
      </c>
      <c r="AY164" s="34">
        <v>-427</v>
      </c>
      <c r="AZ164" s="34">
        <v>-458</v>
      </c>
      <c r="BA164" s="34">
        <v>-489.5</v>
      </c>
      <c r="BB164" s="34">
        <v>-520.9</v>
      </c>
      <c r="BC164" s="34">
        <v>-552.29999999999995</v>
      </c>
      <c r="BD164" s="34">
        <v>-583.70000000000005</v>
      </c>
      <c r="BE164" s="34">
        <v>-615.1</v>
      </c>
      <c r="BF164" s="34">
        <v>-646.5</v>
      </c>
      <c r="BG164" s="34">
        <v>-677.9</v>
      </c>
      <c r="BH164" s="34">
        <v>-709.3</v>
      </c>
      <c r="BI164" s="34">
        <v>-740.7</v>
      </c>
      <c r="BJ164" s="34">
        <v>-772.1</v>
      </c>
      <c r="BK164" s="34">
        <v>-803.5</v>
      </c>
      <c r="BL164" s="34">
        <v>-834.9</v>
      </c>
      <c r="BM164" s="34">
        <f t="shared" si="40"/>
        <v>-7946.4</v>
      </c>
      <c r="BN164" s="34">
        <f t="shared" si="37"/>
        <v>-300</v>
      </c>
      <c r="BO164" s="34">
        <f t="shared" si="37"/>
        <v>-300</v>
      </c>
      <c r="BP164" s="34">
        <f t="shared" si="37"/>
        <v>-400</v>
      </c>
      <c r="BQ164" s="34">
        <f t="shared" si="36"/>
        <v>-500</v>
      </c>
      <c r="BR164" s="34">
        <f t="shared" si="36"/>
        <v>-600</v>
      </c>
      <c r="BS164" s="34">
        <f t="shared" si="36"/>
        <v>-600</v>
      </c>
      <c r="BT164" s="34">
        <f t="shared" si="36"/>
        <v>-700</v>
      </c>
      <c r="BU164" s="34">
        <f t="shared" si="36"/>
        <v>-800</v>
      </c>
      <c r="BV164" s="34">
        <f t="shared" si="36"/>
        <v>-800</v>
      </c>
      <c r="BW164" s="34">
        <f t="shared" si="39"/>
        <v>-900</v>
      </c>
      <c r="BX164" s="34">
        <f t="shared" si="39"/>
        <v>-1000</v>
      </c>
      <c r="BY164" s="34">
        <f t="shared" si="39"/>
        <v>-1100</v>
      </c>
      <c r="BZ164" s="64">
        <f t="shared" si="41"/>
        <v>0.45391400660886388</v>
      </c>
    </row>
    <row r="165" spans="1:78" x14ac:dyDescent="0.25">
      <c r="A165" s="32" t="s">
        <v>388</v>
      </c>
      <c r="B165" s="33">
        <v>10</v>
      </c>
      <c r="C165" s="32" t="s">
        <v>318</v>
      </c>
      <c r="D165" s="32" t="s">
        <v>389</v>
      </c>
      <c r="E165" s="34">
        <v>3709</v>
      </c>
      <c r="F165" s="34">
        <v>3290</v>
      </c>
      <c r="G165" s="34">
        <v>2673</v>
      </c>
      <c r="H165" s="34">
        <v>2792</v>
      </c>
      <c r="I165" s="34">
        <v>2664</v>
      </c>
      <c r="J165" s="34">
        <v>4073</v>
      </c>
      <c r="K165" s="34">
        <v>3340</v>
      </c>
      <c r="L165" s="34">
        <v>1659</v>
      </c>
      <c r="M165" s="34">
        <v>1402</v>
      </c>
      <c r="N165" s="34">
        <v>895</v>
      </c>
      <c r="O165" s="34">
        <v>2087</v>
      </c>
      <c r="P165" s="34">
        <v>3113</v>
      </c>
      <c r="Q165" s="34">
        <v>2923</v>
      </c>
      <c r="R165" s="34">
        <v>3542</v>
      </c>
      <c r="S165" s="34">
        <v>3233</v>
      </c>
      <c r="T165" s="34">
        <v>3697</v>
      </c>
      <c r="U165" s="34">
        <v>4174</v>
      </c>
      <c r="V165" s="34">
        <v>3525</v>
      </c>
      <c r="W165" s="34">
        <v>3497</v>
      </c>
      <c r="X165" s="34">
        <v>2758</v>
      </c>
      <c r="Y165" s="34">
        <v>2843</v>
      </c>
      <c r="Z165" s="34">
        <v>2374</v>
      </c>
      <c r="AA165" s="34">
        <v>2386</v>
      </c>
      <c r="AB165" s="34">
        <v>3456</v>
      </c>
      <c r="AC165" s="34">
        <v>3225</v>
      </c>
      <c r="AD165" s="34">
        <v>3114</v>
      </c>
      <c r="AE165" s="34">
        <v>2080</v>
      </c>
      <c r="AF165" s="34">
        <v>800</v>
      </c>
      <c r="AG165" s="34">
        <v>-315</v>
      </c>
      <c r="AH165" s="34">
        <v>1049</v>
      </c>
      <c r="AI165" s="34">
        <v>1243</v>
      </c>
      <c r="AJ165" s="34">
        <v>-448</v>
      </c>
      <c r="AK165" s="34">
        <v>-1515</v>
      </c>
      <c r="AL165" s="34">
        <v>-1217</v>
      </c>
      <c r="AM165" s="34">
        <v>302</v>
      </c>
      <c r="AN165" s="34">
        <v>632</v>
      </c>
      <c r="AO165" s="34">
        <v>543</v>
      </c>
      <c r="AP165" s="34">
        <v>454</v>
      </c>
      <c r="AQ165" s="34">
        <v>364</v>
      </c>
      <c r="AR165" s="34">
        <v>275</v>
      </c>
      <c r="AS165" s="34">
        <v>186</v>
      </c>
      <c r="AT165" s="34">
        <v>96</v>
      </c>
      <c r="AU165" s="34">
        <v>7</v>
      </c>
      <c r="AV165" s="34">
        <v>-82</v>
      </c>
      <c r="AW165" s="34">
        <v>-172</v>
      </c>
      <c r="AX165" s="34">
        <v>-261</v>
      </c>
      <c r="AY165" s="34">
        <v>-350</v>
      </c>
      <c r="AZ165" s="34">
        <v>-440</v>
      </c>
      <c r="BA165" s="34">
        <v>-529</v>
      </c>
      <c r="BB165" s="34">
        <v>-618.29999999999995</v>
      </c>
      <c r="BC165" s="34">
        <v>-707.6</v>
      </c>
      <c r="BD165" s="34">
        <v>-796.9</v>
      </c>
      <c r="BE165" s="34">
        <v>-886.2</v>
      </c>
      <c r="BF165" s="34">
        <v>-975.5</v>
      </c>
      <c r="BG165" s="34">
        <v>-1064.8</v>
      </c>
      <c r="BH165" s="34">
        <v>-1154.0999999999999</v>
      </c>
      <c r="BI165" s="34">
        <v>-1243.4000000000001</v>
      </c>
      <c r="BJ165" s="34">
        <v>-1332.7</v>
      </c>
      <c r="BK165" s="34">
        <v>-1422</v>
      </c>
      <c r="BL165" s="34">
        <v>-1511.3</v>
      </c>
      <c r="BM165" s="34">
        <f t="shared" si="40"/>
        <v>-12241.8</v>
      </c>
      <c r="BN165" s="34">
        <f t="shared" si="37"/>
        <v>-10700</v>
      </c>
      <c r="BO165" s="34">
        <f t="shared" si="37"/>
        <v>-9000</v>
      </c>
      <c r="BP165" s="34">
        <f t="shared" si="37"/>
        <v>-7200</v>
      </c>
      <c r="BQ165" s="34">
        <f t="shared" si="36"/>
        <v>-5400</v>
      </c>
      <c r="BR165" s="34">
        <f t="shared" si="36"/>
        <v>-3700</v>
      </c>
      <c r="BS165" s="34">
        <f t="shared" si="36"/>
        <v>-1900</v>
      </c>
      <c r="BT165" s="34">
        <f t="shared" ref="BT165:BY222" si="42">ROUND($BM165/SUM($AO165:$AZ165)*AU165,-2)</f>
        <v>-100</v>
      </c>
      <c r="BU165" s="34">
        <f t="shared" si="42"/>
        <v>1600</v>
      </c>
      <c r="BV165" s="34">
        <f t="shared" si="42"/>
        <v>3400</v>
      </c>
      <c r="BW165" s="34">
        <f t="shared" si="39"/>
        <v>5200</v>
      </c>
      <c r="BX165" s="34">
        <f t="shared" si="39"/>
        <v>6900</v>
      </c>
      <c r="BY165" s="34">
        <f t="shared" si="39"/>
        <v>8700</v>
      </c>
      <c r="BZ165" s="64">
        <f t="shared" si="41"/>
        <v>0.86628766180437522</v>
      </c>
    </row>
    <row r="166" spans="1:78" x14ac:dyDescent="0.25">
      <c r="A166" s="32" t="s">
        <v>390</v>
      </c>
      <c r="B166" s="33">
        <v>10</v>
      </c>
      <c r="C166" s="32" t="s">
        <v>318</v>
      </c>
      <c r="D166" s="32" t="s">
        <v>391</v>
      </c>
      <c r="E166" s="34">
        <v>4056</v>
      </c>
      <c r="F166" s="34">
        <v>3035</v>
      </c>
      <c r="G166" s="34">
        <v>3367</v>
      </c>
      <c r="H166" s="34">
        <v>1955</v>
      </c>
      <c r="I166" s="34">
        <v>2016</v>
      </c>
      <c r="J166" s="34">
        <v>1937</v>
      </c>
      <c r="K166" s="34">
        <v>1311</v>
      </c>
      <c r="L166" s="34">
        <v>-309</v>
      </c>
      <c r="M166" s="34">
        <v>270</v>
      </c>
      <c r="N166" s="34">
        <v>-372</v>
      </c>
      <c r="O166" s="34">
        <v>-321</v>
      </c>
      <c r="P166" s="34">
        <v>-155</v>
      </c>
      <c r="Q166" s="34">
        <v>-1703</v>
      </c>
      <c r="R166" s="34">
        <v>-1094</v>
      </c>
      <c r="S166" s="34">
        <v>-1721</v>
      </c>
      <c r="T166" s="34">
        <v>-2394</v>
      </c>
      <c r="U166" s="34">
        <v>-2570</v>
      </c>
      <c r="V166" s="34">
        <v>-3096</v>
      </c>
      <c r="W166" s="34">
        <v>-1629</v>
      </c>
      <c r="X166" s="34">
        <v>-2773</v>
      </c>
      <c r="Y166" s="34">
        <v>-1962</v>
      </c>
      <c r="Z166" s="34">
        <v>-1875</v>
      </c>
      <c r="AA166" s="34">
        <v>-2237</v>
      </c>
      <c r="AB166" s="34">
        <v>-660</v>
      </c>
      <c r="AC166" s="34">
        <v>-2097</v>
      </c>
      <c r="AD166" s="34">
        <v>-1553</v>
      </c>
      <c r="AE166" s="34">
        <v>-2289</v>
      </c>
      <c r="AF166" s="34">
        <v>-1961</v>
      </c>
      <c r="AG166" s="34">
        <v>-1662</v>
      </c>
      <c r="AH166" s="34">
        <v>-2351</v>
      </c>
      <c r="AI166" s="34">
        <v>-2024</v>
      </c>
      <c r="AJ166" s="34">
        <v>-1450</v>
      </c>
      <c r="AK166" s="34">
        <v>-367</v>
      </c>
      <c r="AL166" s="34">
        <v>-1216</v>
      </c>
      <c r="AM166" s="34">
        <v>-953</v>
      </c>
      <c r="AN166" s="34">
        <v>-3051</v>
      </c>
      <c r="AO166" s="34">
        <v>-3181</v>
      </c>
      <c r="AP166" s="34">
        <v>-3311</v>
      </c>
      <c r="AQ166" s="34">
        <v>-3441</v>
      </c>
      <c r="AR166" s="34">
        <v>-3571</v>
      </c>
      <c r="AS166" s="34">
        <v>-3701</v>
      </c>
      <c r="AT166" s="34">
        <v>-3832</v>
      </c>
      <c r="AU166" s="34">
        <v>-3962</v>
      </c>
      <c r="AV166" s="34">
        <v>-4092</v>
      </c>
      <c r="AW166" s="34">
        <v>-4222</v>
      </c>
      <c r="AX166" s="34">
        <v>-4352</v>
      </c>
      <c r="AY166" s="34">
        <v>-4482</v>
      </c>
      <c r="AZ166" s="34">
        <v>-4612</v>
      </c>
      <c r="BA166" s="34">
        <v>-4742</v>
      </c>
      <c r="BB166" s="34">
        <v>-4872</v>
      </c>
      <c r="BC166" s="34">
        <v>-5002</v>
      </c>
      <c r="BD166" s="34">
        <v>-5132</v>
      </c>
      <c r="BE166" s="34">
        <v>-5262</v>
      </c>
      <c r="BF166" s="34">
        <v>-5392</v>
      </c>
      <c r="BG166" s="34">
        <v>-5522</v>
      </c>
      <c r="BH166" s="34">
        <v>-5652</v>
      </c>
      <c r="BI166" s="34">
        <v>-5782</v>
      </c>
      <c r="BJ166" s="34">
        <v>-5912</v>
      </c>
      <c r="BK166" s="34">
        <v>-6042</v>
      </c>
      <c r="BL166" s="34">
        <v>-6172</v>
      </c>
      <c r="BM166" s="34">
        <f t="shared" si="40"/>
        <v>-65484</v>
      </c>
      <c r="BN166" s="34">
        <f t="shared" si="37"/>
        <v>-4500</v>
      </c>
      <c r="BO166" s="34">
        <f t="shared" si="37"/>
        <v>-4600</v>
      </c>
      <c r="BP166" s="34">
        <f t="shared" si="37"/>
        <v>-4800</v>
      </c>
      <c r="BQ166" s="34">
        <f t="shared" si="37"/>
        <v>-5000</v>
      </c>
      <c r="BR166" s="34">
        <f t="shared" si="37"/>
        <v>-5200</v>
      </c>
      <c r="BS166" s="34">
        <f t="shared" si="37"/>
        <v>-5400</v>
      </c>
      <c r="BT166" s="34">
        <f t="shared" si="42"/>
        <v>-5500</v>
      </c>
      <c r="BU166" s="34">
        <f t="shared" si="42"/>
        <v>-5700</v>
      </c>
      <c r="BV166" s="34">
        <f t="shared" si="42"/>
        <v>-5900</v>
      </c>
      <c r="BW166" s="34">
        <f t="shared" si="39"/>
        <v>-6100</v>
      </c>
      <c r="BX166" s="34">
        <f t="shared" si="39"/>
        <v>-6300</v>
      </c>
      <c r="BY166" s="34">
        <f t="shared" si="39"/>
        <v>-6500</v>
      </c>
      <c r="BZ166" s="64">
        <f t="shared" si="41"/>
        <v>0.91663633780898723</v>
      </c>
    </row>
    <row r="167" spans="1:78" x14ac:dyDescent="0.25">
      <c r="A167" s="32" t="s">
        <v>392</v>
      </c>
      <c r="B167" s="33">
        <v>10</v>
      </c>
      <c r="C167" s="32" t="s">
        <v>318</v>
      </c>
      <c r="D167" s="32" t="s">
        <v>393</v>
      </c>
      <c r="E167" s="34">
        <v>6707</v>
      </c>
      <c r="F167" s="34">
        <v>7642</v>
      </c>
      <c r="G167" s="34">
        <v>6816</v>
      </c>
      <c r="H167" s="34">
        <v>6640</v>
      </c>
      <c r="I167" s="34">
        <v>6572</v>
      </c>
      <c r="J167" s="34">
        <v>4918</v>
      </c>
      <c r="K167" s="34">
        <v>5694</v>
      </c>
      <c r="L167" s="34">
        <v>4965</v>
      </c>
      <c r="M167" s="34">
        <v>3880</v>
      </c>
      <c r="N167" s="34">
        <v>2674</v>
      </c>
      <c r="O167" s="34">
        <v>4126</v>
      </c>
      <c r="P167" s="34">
        <v>4098</v>
      </c>
      <c r="Q167" s="34">
        <v>4599</v>
      </c>
      <c r="R167" s="34">
        <v>4762</v>
      </c>
      <c r="S167" s="34">
        <v>5141</v>
      </c>
      <c r="T167" s="34">
        <v>6719</v>
      </c>
      <c r="U167" s="34">
        <v>5848</v>
      </c>
      <c r="V167" s="34">
        <v>6020</v>
      </c>
      <c r="W167" s="34">
        <v>5962</v>
      </c>
      <c r="X167" s="34">
        <v>6323</v>
      </c>
      <c r="Y167" s="34">
        <v>5260</v>
      </c>
      <c r="Z167" s="34">
        <v>5868</v>
      </c>
      <c r="AA167" s="34">
        <v>5683</v>
      </c>
      <c r="AB167" s="34">
        <v>5587</v>
      </c>
      <c r="AC167" s="34">
        <v>5391</v>
      </c>
      <c r="AD167" s="34">
        <v>5755</v>
      </c>
      <c r="AE167" s="34">
        <v>6450</v>
      </c>
      <c r="AF167" s="34">
        <v>6903</v>
      </c>
      <c r="AG167" s="34">
        <v>5751</v>
      </c>
      <c r="AH167" s="34">
        <v>4958</v>
      </c>
      <c r="AI167" s="34">
        <v>5184</v>
      </c>
      <c r="AJ167" s="34">
        <v>6443</v>
      </c>
      <c r="AK167" s="34">
        <v>6321</v>
      </c>
      <c r="AL167" s="34">
        <v>6421</v>
      </c>
      <c r="AM167" s="34">
        <v>6034</v>
      </c>
      <c r="AN167" s="34">
        <v>5844</v>
      </c>
      <c r="AO167" s="34">
        <v>5854</v>
      </c>
      <c r="AP167" s="34">
        <v>5864</v>
      </c>
      <c r="AQ167" s="34">
        <v>5875</v>
      </c>
      <c r="AR167" s="34">
        <v>5885</v>
      </c>
      <c r="AS167" s="34">
        <v>5895</v>
      </c>
      <c r="AT167" s="34">
        <v>5905</v>
      </c>
      <c r="AU167" s="34">
        <v>5915</v>
      </c>
      <c r="AV167" s="34">
        <v>5926</v>
      </c>
      <c r="AW167" s="34">
        <v>5936</v>
      </c>
      <c r="AX167" s="34">
        <v>5946</v>
      </c>
      <c r="AY167" s="34">
        <v>5956</v>
      </c>
      <c r="AZ167" s="34">
        <v>5966</v>
      </c>
      <c r="BA167" s="34">
        <v>5976</v>
      </c>
      <c r="BB167" s="34">
        <v>5986</v>
      </c>
      <c r="BC167" s="34">
        <v>5996</v>
      </c>
      <c r="BD167" s="34">
        <v>6006</v>
      </c>
      <c r="BE167" s="34">
        <v>6016</v>
      </c>
      <c r="BF167" s="34">
        <v>6026</v>
      </c>
      <c r="BG167" s="34">
        <v>6036</v>
      </c>
      <c r="BH167" s="34">
        <v>6046</v>
      </c>
      <c r="BI167" s="34">
        <v>6056</v>
      </c>
      <c r="BJ167" s="34">
        <v>6066</v>
      </c>
      <c r="BK167" s="34">
        <v>6076</v>
      </c>
      <c r="BL167" s="34">
        <v>6086</v>
      </c>
      <c r="BM167" s="34">
        <f t="shared" si="40"/>
        <v>72372</v>
      </c>
      <c r="BN167" s="34">
        <f t="shared" si="37"/>
        <v>6000</v>
      </c>
      <c r="BO167" s="34">
        <f t="shared" si="37"/>
        <v>6000</v>
      </c>
      <c r="BP167" s="34">
        <f t="shared" si="37"/>
        <v>6000</v>
      </c>
      <c r="BQ167" s="34">
        <f t="shared" si="37"/>
        <v>6000</v>
      </c>
      <c r="BR167" s="34">
        <f t="shared" si="37"/>
        <v>6000</v>
      </c>
      <c r="BS167" s="34">
        <f t="shared" si="37"/>
        <v>6000</v>
      </c>
      <c r="BT167" s="34">
        <f t="shared" si="42"/>
        <v>6000</v>
      </c>
      <c r="BU167" s="34">
        <f t="shared" si="42"/>
        <v>6000</v>
      </c>
      <c r="BV167" s="34">
        <f t="shared" si="42"/>
        <v>6100</v>
      </c>
      <c r="BW167" s="34">
        <f t="shared" si="39"/>
        <v>6100</v>
      </c>
      <c r="BX167" s="34">
        <f t="shared" si="39"/>
        <v>6100</v>
      </c>
      <c r="BY167" s="34">
        <f t="shared" si="39"/>
        <v>6100</v>
      </c>
      <c r="BZ167" s="64">
        <f t="shared" si="41"/>
        <v>0.22546707023903484</v>
      </c>
    </row>
    <row r="168" spans="1:78" x14ac:dyDescent="0.25">
      <c r="A168" s="32" t="s">
        <v>394</v>
      </c>
      <c r="B168" s="33">
        <v>10</v>
      </c>
      <c r="C168" s="32" t="s">
        <v>318</v>
      </c>
      <c r="D168" s="32" t="s">
        <v>395</v>
      </c>
      <c r="E168" s="34">
        <v>7369</v>
      </c>
      <c r="F168" s="34">
        <v>7127</v>
      </c>
      <c r="G168" s="34">
        <v>6167</v>
      </c>
      <c r="H168" s="34">
        <v>4311</v>
      </c>
      <c r="I168" s="34">
        <v>4573</v>
      </c>
      <c r="J168" s="34">
        <v>4108</v>
      </c>
      <c r="K168" s="34">
        <v>5418</v>
      </c>
      <c r="L168" s="34">
        <v>5616</v>
      </c>
      <c r="M168" s="34">
        <v>6760</v>
      </c>
      <c r="N168" s="34">
        <v>7307</v>
      </c>
      <c r="O168" s="34">
        <v>7380</v>
      </c>
      <c r="P168" s="34">
        <v>7459</v>
      </c>
      <c r="Q168" s="34">
        <v>8773</v>
      </c>
      <c r="R168" s="34">
        <v>9465</v>
      </c>
      <c r="S168" s="34">
        <v>10202</v>
      </c>
      <c r="T168" s="34">
        <v>8529</v>
      </c>
      <c r="U168" s="34">
        <v>8133</v>
      </c>
      <c r="V168" s="34">
        <v>8800</v>
      </c>
      <c r="W168" s="34">
        <v>7180</v>
      </c>
      <c r="X168" s="34">
        <v>7293</v>
      </c>
      <c r="Y168" s="34">
        <v>7955</v>
      </c>
      <c r="Z168" s="34">
        <v>7507</v>
      </c>
      <c r="AA168" s="34">
        <v>7744</v>
      </c>
      <c r="AB168" s="34">
        <v>6227</v>
      </c>
      <c r="AC168" s="34">
        <v>7324</v>
      </c>
      <c r="AD168" s="34">
        <v>5987</v>
      </c>
      <c r="AE168" s="34">
        <v>7034</v>
      </c>
      <c r="AF168" s="34">
        <v>7269</v>
      </c>
      <c r="AG168" s="34">
        <v>6372</v>
      </c>
      <c r="AH168" s="34">
        <v>8027</v>
      </c>
      <c r="AI168" s="34">
        <v>8750</v>
      </c>
      <c r="AJ168" s="34">
        <v>9147</v>
      </c>
      <c r="AK168" s="34">
        <v>7694</v>
      </c>
      <c r="AL168" s="34">
        <v>7035</v>
      </c>
      <c r="AM168" s="34">
        <v>6752</v>
      </c>
      <c r="AN168" s="34">
        <v>8070</v>
      </c>
      <c r="AO168" s="34">
        <v>8117</v>
      </c>
      <c r="AP168" s="34">
        <v>8164</v>
      </c>
      <c r="AQ168" s="34">
        <v>8211</v>
      </c>
      <c r="AR168" s="34">
        <v>8258</v>
      </c>
      <c r="AS168" s="34">
        <v>8305</v>
      </c>
      <c r="AT168" s="34">
        <v>8352</v>
      </c>
      <c r="AU168" s="34">
        <v>8399</v>
      </c>
      <c r="AV168" s="34">
        <v>8446</v>
      </c>
      <c r="AW168" s="34">
        <v>8493</v>
      </c>
      <c r="AX168" s="34">
        <v>8540</v>
      </c>
      <c r="AY168" s="34">
        <v>8587</v>
      </c>
      <c r="AZ168" s="34">
        <v>8634</v>
      </c>
      <c r="BA168" s="34">
        <v>8681</v>
      </c>
      <c r="BB168" s="34">
        <v>8728</v>
      </c>
      <c r="BC168" s="34">
        <v>8775</v>
      </c>
      <c r="BD168" s="34">
        <v>8822</v>
      </c>
      <c r="BE168" s="34">
        <v>8869</v>
      </c>
      <c r="BF168" s="34">
        <v>8916</v>
      </c>
      <c r="BG168" s="34">
        <v>8963</v>
      </c>
      <c r="BH168" s="34">
        <v>9010</v>
      </c>
      <c r="BI168" s="34">
        <v>9057</v>
      </c>
      <c r="BJ168" s="34">
        <v>9104</v>
      </c>
      <c r="BK168" s="34">
        <v>9151</v>
      </c>
      <c r="BL168" s="34">
        <v>9198</v>
      </c>
      <c r="BM168" s="34">
        <f t="shared" si="40"/>
        <v>107274</v>
      </c>
      <c r="BN168" s="34">
        <f t="shared" si="37"/>
        <v>8700</v>
      </c>
      <c r="BO168" s="34">
        <f t="shared" si="37"/>
        <v>8700</v>
      </c>
      <c r="BP168" s="34">
        <f t="shared" si="37"/>
        <v>8800</v>
      </c>
      <c r="BQ168" s="34">
        <f t="shared" si="37"/>
        <v>8800</v>
      </c>
      <c r="BR168" s="34">
        <f t="shared" si="37"/>
        <v>8900</v>
      </c>
      <c r="BS168" s="34">
        <f t="shared" si="37"/>
        <v>8900</v>
      </c>
      <c r="BT168" s="34">
        <f t="shared" si="42"/>
        <v>9000</v>
      </c>
      <c r="BU168" s="34">
        <f t="shared" si="42"/>
        <v>9000</v>
      </c>
      <c r="BV168" s="34">
        <f t="shared" si="42"/>
        <v>9100</v>
      </c>
      <c r="BW168" s="34">
        <f t="shared" si="39"/>
        <v>9100</v>
      </c>
      <c r="BX168" s="34">
        <f t="shared" si="39"/>
        <v>9200</v>
      </c>
      <c r="BY168" s="34">
        <f t="shared" si="39"/>
        <v>9200</v>
      </c>
      <c r="BZ168" s="64">
        <f t="shared" si="41"/>
        <v>0.6404271519702045</v>
      </c>
    </row>
    <row r="169" spans="1:78" x14ac:dyDescent="0.25">
      <c r="A169" s="32" t="s">
        <v>396</v>
      </c>
      <c r="B169" s="33">
        <v>10</v>
      </c>
      <c r="C169" s="32" t="s">
        <v>318</v>
      </c>
      <c r="D169" s="32" t="s">
        <v>397</v>
      </c>
      <c r="E169" s="34">
        <v>6638</v>
      </c>
      <c r="F169" s="34">
        <v>6600</v>
      </c>
      <c r="G169" s="34">
        <v>8265</v>
      </c>
      <c r="H169" s="34">
        <v>8247</v>
      </c>
      <c r="I169" s="34">
        <v>7386</v>
      </c>
      <c r="J169" s="34">
        <v>7481</v>
      </c>
      <c r="K169" s="34">
        <v>6718</v>
      </c>
      <c r="L169" s="34">
        <v>8113</v>
      </c>
      <c r="M169" s="34">
        <v>8001</v>
      </c>
      <c r="N169" s="34">
        <v>7177</v>
      </c>
      <c r="O169" s="34">
        <v>8313</v>
      </c>
      <c r="P169" s="34">
        <v>7504</v>
      </c>
      <c r="Q169" s="34">
        <v>7473</v>
      </c>
      <c r="R169" s="34">
        <v>6824</v>
      </c>
      <c r="S169" s="34">
        <v>5838</v>
      </c>
      <c r="T169" s="34">
        <v>4276</v>
      </c>
      <c r="U169" s="34">
        <v>4570</v>
      </c>
      <c r="V169" s="34">
        <v>4473</v>
      </c>
      <c r="W169" s="34">
        <v>5362</v>
      </c>
      <c r="X169" s="34">
        <v>7001</v>
      </c>
      <c r="Y169" s="34">
        <v>7774</v>
      </c>
      <c r="Z169" s="34">
        <v>8672</v>
      </c>
      <c r="AA169" s="34">
        <v>9315</v>
      </c>
      <c r="AB169" s="34">
        <v>8922</v>
      </c>
      <c r="AC169" s="34">
        <v>9865</v>
      </c>
      <c r="AD169" s="34">
        <v>9228</v>
      </c>
      <c r="AE169" s="34">
        <v>9664</v>
      </c>
      <c r="AF169" s="34">
        <v>10281</v>
      </c>
      <c r="AG169" s="34">
        <v>11097</v>
      </c>
      <c r="AH169" s="34">
        <v>10967</v>
      </c>
      <c r="AI169" s="34">
        <v>12158</v>
      </c>
      <c r="AJ169" s="34">
        <v>10797</v>
      </c>
      <c r="AK169" s="34">
        <v>11621</v>
      </c>
      <c r="AL169" s="34">
        <v>10315</v>
      </c>
      <c r="AM169" s="34">
        <v>9192</v>
      </c>
      <c r="AN169" s="34">
        <v>10404</v>
      </c>
      <c r="AO169" s="34">
        <v>10528</v>
      </c>
      <c r="AP169" s="34">
        <v>10651</v>
      </c>
      <c r="AQ169" s="34">
        <v>10775</v>
      </c>
      <c r="AR169" s="34">
        <v>10899</v>
      </c>
      <c r="AS169" s="34">
        <v>11023</v>
      </c>
      <c r="AT169" s="34">
        <v>11147</v>
      </c>
      <c r="AU169" s="34">
        <v>11270</v>
      </c>
      <c r="AV169" s="34">
        <v>11394</v>
      </c>
      <c r="AW169" s="34">
        <v>11518</v>
      </c>
      <c r="AX169" s="34">
        <v>11642</v>
      </c>
      <c r="AY169" s="34">
        <v>11766</v>
      </c>
      <c r="AZ169" s="34">
        <v>11889</v>
      </c>
      <c r="BA169" s="34">
        <v>12013</v>
      </c>
      <c r="BB169" s="34">
        <v>12136.7</v>
      </c>
      <c r="BC169" s="34">
        <v>12260.4</v>
      </c>
      <c r="BD169" s="34">
        <v>12384.1</v>
      </c>
      <c r="BE169" s="34">
        <v>12507.8</v>
      </c>
      <c r="BF169" s="34">
        <v>12631.5</v>
      </c>
      <c r="BG169" s="34">
        <v>12755.2</v>
      </c>
      <c r="BH169" s="34">
        <v>12878.9</v>
      </c>
      <c r="BI169" s="34">
        <v>13002.6</v>
      </c>
      <c r="BJ169" s="34">
        <v>13126.3</v>
      </c>
      <c r="BK169" s="34">
        <v>13250</v>
      </c>
      <c r="BL169" s="34">
        <v>13373.7</v>
      </c>
      <c r="BM169" s="34">
        <f t="shared" si="40"/>
        <v>152320.20000000001</v>
      </c>
      <c r="BN169" s="34">
        <f t="shared" si="37"/>
        <v>11900</v>
      </c>
      <c r="BO169" s="34">
        <f t="shared" si="37"/>
        <v>12100</v>
      </c>
      <c r="BP169" s="34">
        <f t="shared" si="37"/>
        <v>12200</v>
      </c>
      <c r="BQ169" s="34">
        <f t="shared" si="37"/>
        <v>12300</v>
      </c>
      <c r="BR169" s="34">
        <f t="shared" si="37"/>
        <v>12500</v>
      </c>
      <c r="BS169" s="34">
        <f t="shared" si="37"/>
        <v>12600</v>
      </c>
      <c r="BT169" s="34">
        <f t="shared" si="42"/>
        <v>12800</v>
      </c>
      <c r="BU169" s="34">
        <f t="shared" si="42"/>
        <v>12900</v>
      </c>
      <c r="BV169" s="34">
        <f t="shared" si="42"/>
        <v>13000</v>
      </c>
      <c r="BW169" s="34">
        <f t="shared" si="39"/>
        <v>13200</v>
      </c>
      <c r="BX169" s="34">
        <f t="shared" si="39"/>
        <v>13300</v>
      </c>
      <c r="BY169" s="34">
        <f t="shared" si="39"/>
        <v>13500</v>
      </c>
      <c r="BZ169" s="64">
        <f t="shared" si="41"/>
        <v>0.87657133058359105</v>
      </c>
    </row>
    <row r="170" spans="1:78" x14ac:dyDescent="0.25">
      <c r="A170" s="32" t="s">
        <v>398</v>
      </c>
      <c r="B170" s="33">
        <v>10</v>
      </c>
      <c r="C170" s="32" t="s">
        <v>318</v>
      </c>
      <c r="D170" s="32" t="s">
        <v>399</v>
      </c>
      <c r="E170" s="34">
        <v>9123</v>
      </c>
      <c r="F170" s="34">
        <v>9343</v>
      </c>
      <c r="G170" s="34">
        <v>9928</v>
      </c>
      <c r="H170" s="34">
        <v>9916</v>
      </c>
      <c r="I170" s="34">
        <v>10323</v>
      </c>
      <c r="J170" s="34">
        <v>11169</v>
      </c>
      <c r="K170" s="34">
        <v>11668</v>
      </c>
      <c r="L170" s="34">
        <v>11939</v>
      </c>
      <c r="M170" s="34">
        <v>10780</v>
      </c>
      <c r="N170" s="34">
        <v>9967</v>
      </c>
      <c r="O170" s="34">
        <v>10650</v>
      </c>
      <c r="P170" s="34">
        <v>11606</v>
      </c>
      <c r="Q170" s="34">
        <v>11616</v>
      </c>
      <c r="R170" s="34">
        <v>11144</v>
      </c>
      <c r="S170" s="34">
        <v>11054</v>
      </c>
      <c r="T170" s="34">
        <v>12848</v>
      </c>
      <c r="U170" s="34">
        <v>11998</v>
      </c>
      <c r="V170" s="34">
        <v>11933</v>
      </c>
      <c r="W170" s="34">
        <v>11350</v>
      </c>
      <c r="X170" s="34">
        <v>10486</v>
      </c>
      <c r="Y170" s="34">
        <v>10487</v>
      </c>
      <c r="Z170" s="34">
        <v>11738</v>
      </c>
      <c r="AA170" s="34">
        <v>11568</v>
      </c>
      <c r="AB170" s="34">
        <v>12106</v>
      </c>
      <c r="AC170" s="34">
        <v>11425</v>
      </c>
      <c r="AD170" s="34">
        <v>10835</v>
      </c>
      <c r="AE170" s="34">
        <v>8953</v>
      </c>
      <c r="AF170" s="34">
        <v>8401</v>
      </c>
      <c r="AG170" s="34">
        <v>7658</v>
      </c>
      <c r="AH170" s="34">
        <v>6538</v>
      </c>
      <c r="AI170" s="34">
        <v>6058</v>
      </c>
      <c r="AJ170" s="34">
        <v>6082</v>
      </c>
      <c r="AK170" s="34">
        <v>7115</v>
      </c>
      <c r="AL170" s="34">
        <v>6497</v>
      </c>
      <c r="AM170" s="34">
        <v>7274</v>
      </c>
      <c r="AN170" s="34">
        <v>8183</v>
      </c>
      <c r="AO170" s="34">
        <v>8079</v>
      </c>
      <c r="AP170" s="34">
        <v>7976</v>
      </c>
      <c r="AQ170" s="34">
        <v>7872</v>
      </c>
      <c r="AR170" s="34">
        <v>7769</v>
      </c>
      <c r="AS170" s="34">
        <v>7665</v>
      </c>
      <c r="AT170" s="34">
        <v>7562</v>
      </c>
      <c r="AU170" s="34">
        <v>7458</v>
      </c>
      <c r="AV170" s="34">
        <v>7355</v>
      </c>
      <c r="AW170" s="34">
        <v>7251</v>
      </c>
      <c r="AX170" s="34">
        <v>7148</v>
      </c>
      <c r="AY170" s="34">
        <v>7045</v>
      </c>
      <c r="AZ170" s="34">
        <v>6941</v>
      </c>
      <c r="BA170" s="34">
        <v>6838</v>
      </c>
      <c r="BB170" s="34">
        <v>6734.7</v>
      </c>
      <c r="BC170" s="34">
        <v>6631.4</v>
      </c>
      <c r="BD170" s="34">
        <v>6528.1</v>
      </c>
      <c r="BE170" s="34">
        <v>6424.8</v>
      </c>
      <c r="BF170" s="34">
        <v>6321.5</v>
      </c>
      <c r="BG170" s="34">
        <v>6218.2</v>
      </c>
      <c r="BH170" s="34">
        <v>6114.9</v>
      </c>
      <c r="BI170" s="34">
        <v>6011.6</v>
      </c>
      <c r="BJ170" s="34">
        <v>5908.3</v>
      </c>
      <c r="BK170" s="34">
        <v>5805</v>
      </c>
      <c r="BL170" s="34">
        <v>5701.7</v>
      </c>
      <c r="BM170" s="34">
        <f t="shared" si="40"/>
        <v>75238.2</v>
      </c>
      <c r="BN170" s="34">
        <f t="shared" si="37"/>
        <v>6700</v>
      </c>
      <c r="BO170" s="34">
        <f t="shared" si="37"/>
        <v>6700</v>
      </c>
      <c r="BP170" s="34">
        <f t="shared" si="37"/>
        <v>6600</v>
      </c>
      <c r="BQ170" s="34">
        <f t="shared" si="37"/>
        <v>6500</v>
      </c>
      <c r="BR170" s="34">
        <f t="shared" si="37"/>
        <v>6400</v>
      </c>
      <c r="BS170" s="34">
        <f t="shared" si="37"/>
        <v>6300</v>
      </c>
      <c r="BT170" s="34">
        <f t="shared" si="42"/>
        <v>6200</v>
      </c>
      <c r="BU170" s="34">
        <f t="shared" si="42"/>
        <v>6100</v>
      </c>
      <c r="BV170" s="34">
        <f t="shared" si="42"/>
        <v>6100</v>
      </c>
      <c r="BW170" s="34">
        <f t="shared" si="39"/>
        <v>6000</v>
      </c>
      <c r="BX170" s="34">
        <f t="shared" si="39"/>
        <v>5900</v>
      </c>
      <c r="BY170" s="34">
        <f t="shared" si="39"/>
        <v>5800</v>
      </c>
      <c r="BZ170" s="64">
        <f t="shared" si="41"/>
        <v>0.82505594925014492</v>
      </c>
    </row>
    <row r="171" spans="1:78" x14ac:dyDescent="0.25">
      <c r="A171" s="32" t="s">
        <v>400</v>
      </c>
      <c r="B171" s="33">
        <v>10</v>
      </c>
      <c r="C171" s="32" t="s">
        <v>318</v>
      </c>
      <c r="D171" s="32" t="s">
        <v>401</v>
      </c>
      <c r="E171" s="34">
        <v>8540</v>
      </c>
      <c r="F171" s="34">
        <v>8514</v>
      </c>
      <c r="G171" s="34">
        <v>9920</v>
      </c>
      <c r="H171" s="34">
        <v>10366</v>
      </c>
      <c r="I171" s="34">
        <v>10567</v>
      </c>
      <c r="J171" s="34">
        <v>9486</v>
      </c>
      <c r="K171" s="34">
        <v>9006</v>
      </c>
      <c r="L171" s="34">
        <v>8284</v>
      </c>
      <c r="M171" s="34">
        <v>7971</v>
      </c>
      <c r="N171" s="34">
        <v>8772</v>
      </c>
      <c r="O171" s="34">
        <v>8046</v>
      </c>
      <c r="P171" s="34">
        <v>7817</v>
      </c>
      <c r="Q171" s="34">
        <v>7513</v>
      </c>
      <c r="R171" s="34">
        <v>7577</v>
      </c>
      <c r="S171" s="34">
        <v>7143</v>
      </c>
      <c r="T171" s="34">
        <v>7017</v>
      </c>
      <c r="U171" s="34">
        <v>6657</v>
      </c>
      <c r="V171" s="34">
        <v>7615</v>
      </c>
      <c r="W171" s="34">
        <v>7835</v>
      </c>
      <c r="X171" s="34">
        <v>8236</v>
      </c>
      <c r="Y171" s="34">
        <v>9194</v>
      </c>
      <c r="Z171" s="34">
        <v>8093</v>
      </c>
      <c r="AA171" s="34">
        <v>8412</v>
      </c>
      <c r="AB171" s="34">
        <v>9349</v>
      </c>
      <c r="AC171" s="34">
        <v>9730</v>
      </c>
      <c r="AD171" s="34">
        <v>9116</v>
      </c>
      <c r="AE171" s="34">
        <v>8914</v>
      </c>
      <c r="AF171" s="34">
        <v>7517</v>
      </c>
      <c r="AG171" s="34">
        <v>7435</v>
      </c>
      <c r="AH171" s="34">
        <v>6421</v>
      </c>
      <c r="AI171" s="34">
        <v>6204</v>
      </c>
      <c r="AJ171" s="34">
        <v>7808</v>
      </c>
      <c r="AK171" s="34">
        <v>8503</v>
      </c>
      <c r="AL171" s="34">
        <v>7798</v>
      </c>
      <c r="AM171" s="34">
        <v>8384</v>
      </c>
      <c r="AN171" s="34">
        <v>7567</v>
      </c>
      <c r="AO171" s="34">
        <v>7528</v>
      </c>
      <c r="AP171" s="34">
        <v>7488</v>
      </c>
      <c r="AQ171" s="34">
        <v>7449</v>
      </c>
      <c r="AR171" s="34">
        <v>7409</v>
      </c>
      <c r="AS171" s="34">
        <v>7370</v>
      </c>
      <c r="AT171" s="34">
        <v>7330</v>
      </c>
      <c r="AU171" s="34">
        <v>7291</v>
      </c>
      <c r="AV171" s="34">
        <v>7251</v>
      </c>
      <c r="AW171" s="34">
        <v>7212</v>
      </c>
      <c r="AX171" s="34">
        <v>7172</v>
      </c>
      <c r="AY171" s="34">
        <v>7133</v>
      </c>
      <c r="AZ171" s="34">
        <v>7093</v>
      </c>
      <c r="BA171" s="34">
        <v>7053.5</v>
      </c>
      <c r="BB171" s="34">
        <v>7013.9</v>
      </c>
      <c r="BC171" s="34">
        <v>6974.3</v>
      </c>
      <c r="BD171" s="34">
        <v>6934.7</v>
      </c>
      <c r="BE171" s="34">
        <v>6895.1</v>
      </c>
      <c r="BF171" s="34">
        <v>6855.5</v>
      </c>
      <c r="BG171" s="34">
        <v>6815.9</v>
      </c>
      <c r="BH171" s="34">
        <v>6776.3</v>
      </c>
      <c r="BI171" s="34">
        <v>6736.7</v>
      </c>
      <c r="BJ171" s="34">
        <v>6697.1</v>
      </c>
      <c r="BK171" s="34">
        <v>6657.5</v>
      </c>
      <c r="BL171" s="34">
        <v>6617.9</v>
      </c>
      <c r="BM171" s="34">
        <f t="shared" si="40"/>
        <v>82028.399999999994</v>
      </c>
      <c r="BN171" s="34">
        <f t="shared" si="37"/>
        <v>7000</v>
      </c>
      <c r="BO171" s="34">
        <f t="shared" si="37"/>
        <v>7000</v>
      </c>
      <c r="BP171" s="34">
        <f t="shared" si="37"/>
        <v>7000</v>
      </c>
      <c r="BQ171" s="34">
        <f t="shared" si="37"/>
        <v>6900</v>
      </c>
      <c r="BR171" s="34">
        <f t="shared" si="37"/>
        <v>6900</v>
      </c>
      <c r="BS171" s="34">
        <f t="shared" si="37"/>
        <v>6900</v>
      </c>
      <c r="BT171" s="34">
        <f t="shared" si="42"/>
        <v>6800</v>
      </c>
      <c r="BU171" s="34">
        <f t="shared" si="42"/>
        <v>6800</v>
      </c>
      <c r="BV171" s="34">
        <f t="shared" si="42"/>
        <v>6700</v>
      </c>
      <c r="BW171" s="34">
        <f t="shared" si="39"/>
        <v>6700</v>
      </c>
      <c r="BX171" s="34">
        <f t="shared" si="39"/>
        <v>6700</v>
      </c>
      <c r="BY171" s="34">
        <f t="shared" si="39"/>
        <v>6600</v>
      </c>
      <c r="BZ171" s="64">
        <f t="shared" si="41"/>
        <v>0.68690430883396736</v>
      </c>
    </row>
    <row r="172" spans="1:78" x14ac:dyDescent="0.25">
      <c r="A172" s="32" t="s">
        <v>402</v>
      </c>
      <c r="B172" s="33">
        <v>10</v>
      </c>
      <c r="C172" s="32" t="s">
        <v>318</v>
      </c>
      <c r="D172" s="32" t="s">
        <v>403</v>
      </c>
      <c r="E172" s="34">
        <v>5374</v>
      </c>
      <c r="F172" s="34">
        <v>5986</v>
      </c>
      <c r="G172" s="34">
        <v>6536</v>
      </c>
      <c r="H172" s="34">
        <v>6697</v>
      </c>
      <c r="I172" s="34">
        <v>5642</v>
      </c>
      <c r="J172" s="34">
        <v>6022</v>
      </c>
      <c r="K172" s="34">
        <v>4889</v>
      </c>
      <c r="L172" s="34">
        <v>4377</v>
      </c>
      <c r="M172" s="34">
        <v>4136</v>
      </c>
      <c r="N172" s="34">
        <v>4417</v>
      </c>
      <c r="O172" s="34">
        <v>3011</v>
      </c>
      <c r="P172" s="34">
        <v>3098</v>
      </c>
      <c r="Q172" s="34">
        <v>3582</v>
      </c>
      <c r="R172" s="34">
        <v>2284</v>
      </c>
      <c r="S172" s="34">
        <v>2143</v>
      </c>
      <c r="T172" s="34">
        <v>1932</v>
      </c>
      <c r="U172" s="34">
        <v>143</v>
      </c>
      <c r="V172" s="34">
        <v>1069</v>
      </c>
      <c r="W172" s="34">
        <v>501</v>
      </c>
      <c r="X172" s="34">
        <v>-830</v>
      </c>
      <c r="Y172" s="34">
        <v>-846</v>
      </c>
      <c r="Z172" s="34">
        <v>-800</v>
      </c>
      <c r="AA172" s="34">
        <v>-213</v>
      </c>
      <c r="AB172" s="34">
        <v>508</v>
      </c>
      <c r="AC172" s="34">
        <v>1457</v>
      </c>
      <c r="AD172" s="34">
        <v>2614</v>
      </c>
      <c r="AE172" s="34">
        <v>2092</v>
      </c>
      <c r="AF172" s="34">
        <v>2141</v>
      </c>
      <c r="AG172" s="34">
        <v>1407</v>
      </c>
      <c r="AH172" s="34">
        <v>2438</v>
      </c>
      <c r="AI172" s="34">
        <v>3041</v>
      </c>
      <c r="AJ172" s="34">
        <v>2717</v>
      </c>
      <c r="AK172" s="34">
        <v>1266</v>
      </c>
      <c r="AL172" s="34">
        <v>157</v>
      </c>
      <c r="AM172" s="34">
        <v>1643</v>
      </c>
      <c r="AN172" s="34">
        <v>-101</v>
      </c>
      <c r="AO172" s="34">
        <v>-251</v>
      </c>
      <c r="AP172" s="34">
        <v>-400</v>
      </c>
      <c r="AQ172" s="34">
        <v>-549</v>
      </c>
      <c r="AR172" s="34">
        <v>-699</v>
      </c>
      <c r="AS172" s="34">
        <v>-848</v>
      </c>
      <c r="AT172" s="34">
        <v>-998</v>
      </c>
      <c r="AU172" s="34">
        <v>-1147</v>
      </c>
      <c r="AV172" s="34">
        <v>-1297</v>
      </c>
      <c r="AW172" s="34">
        <v>-1446</v>
      </c>
      <c r="AX172" s="34">
        <v>-1596</v>
      </c>
      <c r="AY172" s="34">
        <v>-1745</v>
      </c>
      <c r="AZ172" s="34">
        <v>-1895</v>
      </c>
      <c r="BA172" s="34">
        <v>-2044.5</v>
      </c>
      <c r="BB172" s="34">
        <v>-2194.1</v>
      </c>
      <c r="BC172" s="34">
        <v>-2343.6999999999998</v>
      </c>
      <c r="BD172" s="34">
        <v>-2493.3000000000002</v>
      </c>
      <c r="BE172" s="34">
        <v>-2642.9</v>
      </c>
      <c r="BF172" s="34">
        <v>-2792.5</v>
      </c>
      <c r="BG172" s="34">
        <v>-2942.1</v>
      </c>
      <c r="BH172" s="34">
        <v>-3091.7</v>
      </c>
      <c r="BI172" s="34">
        <v>-3241.3</v>
      </c>
      <c r="BJ172" s="34">
        <v>-3390.9</v>
      </c>
      <c r="BK172" s="34">
        <v>-3540.5</v>
      </c>
      <c r="BL172" s="34">
        <v>-3690.1</v>
      </c>
      <c r="BM172" s="34">
        <f t="shared" si="40"/>
        <v>-34407.599999999999</v>
      </c>
      <c r="BN172" s="34">
        <f t="shared" si="37"/>
        <v>-700</v>
      </c>
      <c r="BO172" s="34">
        <f t="shared" si="37"/>
        <v>-1100</v>
      </c>
      <c r="BP172" s="34">
        <f t="shared" si="37"/>
        <v>-1500</v>
      </c>
      <c r="BQ172" s="34">
        <f t="shared" si="37"/>
        <v>-1900</v>
      </c>
      <c r="BR172" s="34">
        <f t="shared" si="37"/>
        <v>-2300</v>
      </c>
      <c r="BS172" s="34">
        <f t="shared" si="37"/>
        <v>-2700</v>
      </c>
      <c r="BT172" s="34">
        <f t="shared" si="42"/>
        <v>-3100</v>
      </c>
      <c r="BU172" s="34">
        <f t="shared" si="42"/>
        <v>-3500</v>
      </c>
      <c r="BV172" s="34">
        <f t="shared" si="42"/>
        <v>-3900</v>
      </c>
      <c r="BW172" s="34">
        <f t="shared" si="39"/>
        <v>-4300</v>
      </c>
      <c r="BX172" s="34">
        <f t="shared" si="39"/>
        <v>-4700</v>
      </c>
      <c r="BY172" s="34">
        <f t="shared" si="39"/>
        <v>-5100</v>
      </c>
      <c r="BZ172" s="64">
        <f t="shared" si="41"/>
        <v>0.91208889506473179</v>
      </c>
    </row>
    <row r="173" spans="1:78" x14ac:dyDescent="0.25">
      <c r="A173" s="32" t="s">
        <v>404</v>
      </c>
      <c r="B173" s="33">
        <v>10</v>
      </c>
      <c r="C173" s="32" t="s">
        <v>318</v>
      </c>
      <c r="D173" s="32" t="s">
        <v>405</v>
      </c>
      <c r="E173" s="34">
        <v>3356</v>
      </c>
      <c r="F173" s="34">
        <v>3305</v>
      </c>
      <c r="G173" s="34">
        <v>3783</v>
      </c>
      <c r="H173" s="34">
        <v>4888</v>
      </c>
      <c r="I173" s="34">
        <v>5912</v>
      </c>
      <c r="J173" s="34">
        <v>5879</v>
      </c>
      <c r="K173" s="34">
        <v>4431</v>
      </c>
      <c r="L173" s="34">
        <v>4092</v>
      </c>
      <c r="M173" s="34">
        <v>2788</v>
      </c>
      <c r="N173" s="34">
        <v>1559</v>
      </c>
      <c r="O173" s="34">
        <v>3281</v>
      </c>
      <c r="P173" s="34">
        <v>3380</v>
      </c>
      <c r="Q173" s="34">
        <v>2955</v>
      </c>
      <c r="R173" s="34">
        <v>2300</v>
      </c>
      <c r="S173" s="34">
        <v>1704</v>
      </c>
      <c r="T173" s="34">
        <v>2128</v>
      </c>
      <c r="U173" s="34">
        <v>2035</v>
      </c>
      <c r="V173" s="34">
        <v>1657</v>
      </c>
      <c r="W173" s="34">
        <v>2256</v>
      </c>
      <c r="X173" s="34">
        <v>2101</v>
      </c>
      <c r="Y173" s="34">
        <v>1954</v>
      </c>
      <c r="Z173" s="34">
        <v>3787</v>
      </c>
      <c r="AA173" s="34">
        <v>4947</v>
      </c>
      <c r="AB173" s="34">
        <v>4572</v>
      </c>
      <c r="AC173" s="34">
        <v>4640</v>
      </c>
      <c r="AD173" s="34">
        <v>5029</v>
      </c>
      <c r="AE173" s="34">
        <v>6559</v>
      </c>
      <c r="AF173" s="34">
        <v>6623</v>
      </c>
      <c r="AG173" s="34">
        <v>5718</v>
      </c>
      <c r="AH173" s="34">
        <v>4670</v>
      </c>
      <c r="AI173" s="34">
        <v>4839</v>
      </c>
      <c r="AJ173" s="34">
        <v>3853</v>
      </c>
      <c r="AK173" s="34">
        <v>4468</v>
      </c>
      <c r="AL173" s="34">
        <v>5390</v>
      </c>
      <c r="AM173" s="34">
        <v>4594</v>
      </c>
      <c r="AN173" s="34">
        <v>4658</v>
      </c>
      <c r="AO173" s="34">
        <v>4702</v>
      </c>
      <c r="AP173" s="34">
        <v>4746</v>
      </c>
      <c r="AQ173" s="34">
        <v>4790</v>
      </c>
      <c r="AR173" s="34">
        <v>4833</v>
      </c>
      <c r="AS173" s="34">
        <v>4877</v>
      </c>
      <c r="AT173" s="34">
        <v>4921</v>
      </c>
      <c r="AU173" s="34">
        <v>4965</v>
      </c>
      <c r="AV173" s="34">
        <v>5009</v>
      </c>
      <c r="AW173" s="34">
        <v>5052</v>
      </c>
      <c r="AX173" s="34">
        <v>5096</v>
      </c>
      <c r="AY173" s="34">
        <v>5140</v>
      </c>
      <c r="AZ173" s="34">
        <v>5184</v>
      </c>
      <c r="BA173" s="34">
        <v>5228</v>
      </c>
      <c r="BB173" s="34">
        <v>5272</v>
      </c>
      <c r="BC173" s="34">
        <v>5316</v>
      </c>
      <c r="BD173" s="34">
        <v>5360</v>
      </c>
      <c r="BE173" s="34">
        <v>5404</v>
      </c>
      <c r="BF173" s="34">
        <v>5448</v>
      </c>
      <c r="BG173" s="34">
        <v>5492</v>
      </c>
      <c r="BH173" s="34">
        <v>5536</v>
      </c>
      <c r="BI173" s="34">
        <v>5580</v>
      </c>
      <c r="BJ173" s="34">
        <v>5624</v>
      </c>
      <c r="BK173" s="34">
        <v>5668</v>
      </c>
      <c r="BL173" s="34">
        <v>5712</v>
      </c>
      <c r="BM173" s="34">
        <f t="shared" si="40"/>
        <v>65640</v>
      </c>
      <c r="BN173" s="34">
        <f t="shared" si="37"/>
        <v>5200</v>
      </c>
      <c r="BO173" s="34">
        <f t="shared" si="37"/>
        <v>5300</v>
      </c>
      <c r="BP173" s="34">
        <f t="shared" si="37"/>
        <v>5300</v>
      </c>
      <c r="BQ173" s="34">
        <f t="shared" si="37"/>
        <v>5300</v>
      </c>
      <c r="BR173" s="34">
        <f t="shared" si="37"/>
        <v>5400</v>
      </c>
      <c r="BS173" s="34">
        <f t="shared" si="37"/>
        <v>5400</v>
      </c>
      <c r="BT173" s="34">
        <f t="shared" si="42"/>
        <v>5500</v>
      </c>
      <c r="BU173" s="34">
        <f t="shared" si="42"/>
        <v>5500</v>
      </c>
      <c r="BV173" s="34">
        <f t="shared" si="42"/>
        <v>5600</v>
      </c>
      <c r="BW173" s="34">
        <f t="shared" si="39"/>
        <v>5600</v>
      </c>
      <c r="BX173" s="34">
        <f t="shared" si="39"/>
        <v>5700</v>
      </c>
      <c r="BY173" s="34">
        <f t="shared" si="39"/>
        <v>5700</v>
      </c>
      <c r="BZ173" s="64">
        <f t="shared" si="41"/>
        <v>0.58717470734754473</v>
      </c>
    </row>
    <row r="174" spans="1:78" x14ac:dyDescent="0.25">
      <c r="A174" s="32" t="s">
        <v>406</v>
      </c>
      <c r="B174" s="33">
        <v>10</v>
      </c>
      <c r="C174" s="32" t="s">
        <v>318</v>
      </c>
      <c r="D174" s="32" t="s">
        <v>407</v>
      </c>
      <c r="E174" s="34">
        <v>8003</v>
      </c>
      <c r="F174" s="34">
        <v>8422</v>
      </c>
      <c r="G174" s="34">
        <v>8445</v>
      </c>
      <c r="H174" s="34">
        <v>10111</v>
      </c>
      <c r="I174" s="34">
        <v>10882</v>
      </c>
      <c r="J174" s="34">
        <v>10349</v>
      </c>
      <c r="K174" s="34">
        <v>10090</v>
      </c>
      <c r="L174" s="34">
        <v>10722</v>
      </c>
      <c r="M174" s="34">
        <v>11438</v>
      </c>
      <c r="N174" s="34">
        <v>12336</v>
      </c>
      <c r="O174" s="34">
        <v>12515</v>
      </c>
      <c r="P174" s="34">
        <v>12287</v>
      </c>
      <c r="Q174" s="34">
        <v>11818</v>
      </c>
      <c r="R174" s="34">
        <v>12037</v>
      </c>
      <c r="S174" s="34">
        <v>12857</v>
      </c>
      <c r="T174" s="34">
        <v>13475</v>
      </c>
      <c r="U174" s="34">
        <v>13675</v>
      </c>
      <c r="V174" s="34">
        <v>14889</v>
      </c>
      <c r="W174" s="34">
        <v>15528</v>
      </c>
      <c r="X174" s="34">
        <v>14364</v>
      </c>
      <c r="Y174" s="34">
        <v>14319</v>
      </c>
      <c r="Z174" s="34">
        <v>13838</v>
      </c>
      <c r="AA174" s="34">
        <v>14576</v>
      </c>
      <c r="AB174" s="34">
        <v>13972</v>
      </c>
      <c r="AC174" s="34">
        <v>14628</v>
      </c>
      <c r="AD174" s="34">
        <v>13771</v>
      </c>
      <c r="AE174" s="34">
        <v>13387</v>
      </c>
      <c r="AF174" s="34">
        <v>12890</v>
      </c>
      <c r="AG174" s="34">
        <v>12882</v>
      </c>
      <c r="AH174" s="34">
        <v>12810</v>
      </c>
      <c r="AI174" s="34">
        <v>11234</v>
      </c>
      <c r="AJ174" s="34">
        <v>12244</v>
      </c>
      <c r="AK174" s="34">
        <v>11281</v>
      </c>
      <c r="AL174" s="34">
        <v>10708</v>
      </c>
      <c r="AM174" s="34">
        <v>10429</v>
      </c>
      <c r="AN174" s="34">
        <v>13818</v>
      </c>
      <c r="AO174" s="34">
        <v>13907</v>
      </c>
      <c r="AP174" s="34">
        <v>13997</v>
      </c>
      <c r="AQ174" s="34">
        <v>14086</v>
      </c>
      <c r="AR174" s="34">
        <v>14176</v>
      </c>
      <c r="AS174" s="34">
        <v>14265</v>
      </c>
      <c r="AT174" s="34">
        <v>14355</v>
      </c>
      <c r="AU174" s="34">
        <v>14444</v>
      </c>
      <c r="AV174" s="34">
        <v>14534</v>
      </c>
      <c r="AW174" s="34">
        <v>14623</v>
      </c>
      <c r="AX174" s="34">
        <v>14713</v>
      </c>
      <c r="AY174" s="34">
        <v>14802</v>
      </c>
      <c r="AZ174" s="34">
        <v>14892</v>
      </c>
      <c r="BA174" s="34">
        <v>14981.5</v>
      </c>
      <c r="BB174" s="34">
        <v>15071.1</v>
      </c>
      <c r="BC174" s="34">
        <v>15160.7</v>
      </c>
      <c r="BD174" s="34">
        <v>15250.3</v>
      </c>
      <c r="BE174" s="34">
        <v>15339.9</v>
      </c>
      <c r="BF174" s="34">
        <v>15429.5</v>
      </c>
      <c r="BG174" s="34">
        <v>15519.1</v>
      </c>
      <c r="BH174" s="34">
        <v>15608.7</v>
      </c>
      <c r="BI174" s="34">
        <v>15698.3</v>
      </c>
      <c r="BJ174" s="34">
        <v>15787.9</v>
      </c>
      <c r="BK174" s="34">
        <v>15877.5</v>
      </c>
      <c r="BL174" s="34">
        <v>15967.1</v>
      </c>
      <c r="BM174" s="34">
        <f t="shared" si="40"/>
        <v>185691.6</v>
      </c>
      <c r="BN174" s="34">
        <f t="shared" si="37"/>
        <v>14900</v>
      </c>
      <c r="BO174" s="34">
        <f t="shared" si="37"/>
        <v>15000</v>
      </c>
      <c r="BP174" s="34">
        <f t="shared" si="37"/>
        <v>15100</v>
      </c>
      <c r="BQ174" s="34">
        <f t="shared" si="37"/>
        <v>15200</v>
      </c>
      <c r="BR174" s="34">
        <f t="shared" si="37"/>
        <v>15300</v>
      </c>
      <c r="BS174" s="34">
        <f t="shared" si="37"/>
        <v>15400</v>
      </c>
      <c r="BT174" s="34">
        <f t="shared" si="42"/>
        <v>15500</v>
      </c>
      <c r="BU174" s="34">
        <f t="shared" si="42"/>
        <v>15600</v>
      </c>
      <c r="BV174" s="34">
        <f t="shared" si="42"/>
        <v>15700</v>
      </c>
      <c r="BW174" s="34">
        <f t="shared" si="39"/>
        <v>15800</v>
      </c>
      <c r="BX174" s="34">
        <f t="shared" si="39"/>
        <v>15900</v>
      </c>
      <c r="BY174" s="34">
        <f t="shared" si="39"/>
        <v>16000</v>
      </c>
      <c r="BZ174" s="64">
        <f t="shared" si="41"/>
        <v>0.77499682226108335</v>
      </c>
    </row>
    <row r="175" spans="1:78" x14ac:dyDescent="0.25">
      <c r="A175" s="32" t="s">
        <v>408</v>
      </c>
      <c r="B175" s="33">
        <v>10</v>
      </c>
      <c r="C175" s="32" t="s">
        <v>318</v>
      </c>
      <c r="D175" s="32" t="s">
        <v>409</v>
      </c>
      <c r="E175" s="34">
        <v>2952</v>
      </c>
      <c r="F175" s="34">
        <v>4389</v>
      </c>
      <c r="G175" s="34">
        <v>5423</v>
      </c>
      <c r="H175" s="34">
        <v>5261</v>
      </c>
      <c r="I175" s="34">
        <v>5257</v>
      </c>
      <c r="J175" s="34">
        <v>6388</v>
      </c>
      <c r="K175" s="34">
        <v>7729</v>
      </c>
      <c r="L175" s="34">
        <v>8737</v>
      </c>
      <c r="M175" s="34">
        <v>9337</v>
      </c>
      <c r="N175" s="34">
        <v>10425</v>
      </c>
      <c r="O175" s="34">
        <v>10736</v>
      </c>
      <c r="P175" s="34">
        <v>10781</v>
      </c>
      <c r="Q175" s="34">
        <v>11692</v>
      </c>
      <c r="R175" s="34">
        <v>11673</v>
      </c>
      <c r="S175" s="34">
        <v>10873</v>
      </c>
      <c r="T175" s="34">
        <v>11151</v>
      </c>
      <c r="U175" s="34">
        <v>11205</v>
      </c>
      <c r="V175" s="34">
        <v>10683</v>
      </c>
      <c r="W175" s="34">
        <v>10973</v>
      </c>
      <c r="X175" s="34">
        <v>11517</v>
      </c>
      <c r="Y175" s="34">
        <v>11049</v>
      </c>
      <c r="Z175" s="34">
        <v>11015</v>
      </c>
      <c r="AA175" s="34">
        <v>12642</v>
      </c>
      <c r="AB175" s="34">
        <v>11677</v>
      </c>
      <c r="AC175" s="34">
        <v>11591</v>
      </c>
      <c r="AD175" s="34">
        <v>12120</v>
      </c>
      <c r="AE175" s="34">
        <v>11849</v>
      </c>
      <c r="AF175" s="34">
        <v>12470</v>
      </c>
      <c r="AG175" s="34">
        <v>12007</v>
      </c>
      <c r="AH175" s="34">
        <v>12566</v>
      </c>
      <c r="AI175" s="34">
        <v>13242</v>
      </c>
      <c r="AJ175" s="34">
        <v>13043</v>
      </c>
      <c r="AK175" s="34">
        <v>11893</v>
      </c>
      <c r="AL175" s="34">
        <v>11237</v>
      </c>
      <c r="AM175" s="34">
        <v>9748</v>
      </c>
      <c r="AN175" s="34">
        <v>13904</v>
      </c>
      <c r="AO175" s="34">
        <v>14113</v>
      </c>
      <c r="AP175" s="34">
        <v>14321</v>
      </c>
      <c r="AQ175" s="34">
        <v>14529</v>
      </c>
      <c r="AR175" s="34">
        <v>14738</v>
      </c>
      <c r="AS175" s="34">
        <v>14946</v>
      </c>
      <c r="AT175" s="34">
        <v>15155</v>
      </c>
      <c r="AU175" s="34">
        <v>15363</v>
      </c>
      <c r="AV175" s="34">
        <v>15572</v>
      </c>
      <c r="AW175" s="34">
        <v>15780</v>
      </c>
      <c r="AX175" s="34">
        <v>15988</v>
      </c>
      <c r="AY175" s="34">
        <v>16197</v>
      </c>
      <c r="AZ175" s="34">
        <v>16405</v>
      </c>
      <c r="BA175" s="34">
        <v>16613.5</v>
      </c>
      <c r="BB175" s="34">
        <v>16821.900000000001</v>
      </c>
      <c r="BC175" s="34">
        <v>17030.3</v>
      </c>
      <c r="BD175" s="34">
        <v>17238.7</v>
      </c>
      <c r="BE175" s="34">
        <v>17447.099999999999</v>
      </c>
      <c r="BF175" s="34">
        <v>17655.5</v>
      </c>
      <c r="BG175" s="34">
        <v>17863.900000000001</v>
      </c>
      <c r="BH175" s="34">
        <v>18072.3</v>
      </c>
      <c r="BI175" s="34">
        <v>18280.7</v>
      </c>
      <c r="BJ175" s="34">
        <v>18489.099999999999</v>
      </c>
      <c r="BK175" s="34">
        <v>18697.5</v>
      </c>
      <c r="BL175" s="34">
        <v>18905.900000000001</v>
      </c>
      <c r="BM175" s="34">
        <f t="shared" si="40"/>
        <v>213116.4</v>
      </c>
      <c r="BN175" s="34">
        <f t="shared" si="37"/>
        <v>16400</v>
      </c>
      <c r="BO175" s="34">
        <f t="shared" si="37"/>
        <v>16700</v>
      </c>
      <c r="BP175" s="34">
        <f t="shared" si="37"/>
        <v>16900</v>
      </c>
      <c r="BQ175" s="34">
        <f t="shared" si="37"/>
        <v>17200</v>
      </c>
      <c r="BR175" s="34">
        <f t="shared" si="37"/>
        <v>17400</v>
      </c>
      <c r="BS175" s="34">
        <f t="shared" si="37"/>
        <v>17600</v>
      </c>
      <c r="BT175" s="34">
        <f t="shared" si="42"/>
        <v>17900</v>
      </c>
      <c r="BU175" s="34">
        <f t="shared" si="42"/>
        <v>18100</v>
      </c>
      <c r="BV175" s="34">
        <f t="shared" si="42"/>
        <v>18400</v>
      </c>
      <c r="BW175" s="34">
        <f t="shared" si="39"/>
        <v>18600</v>
      </c>
      <c r="BX175" s="34">
        <f t="shared" si="39"/>
        <v>18900</v>
      </c>
      <c r="BY175" s="34">
        <f t="shared" si="39"/>
        <v>19100</v>
      </c>
      <c r="BZ175" s="64">
        <f t="shared" si="41"/>
        <v>0.94710467304113954</v>
      </c>
    </row>
    <row r="176" spans="1:78" x14ac:dyDescent="0.25">
      <c r="A176" s="32" t="s">
        <v>410</v>
      </c>
      <c r="B176" s="33">
        <v>10</v>
      </c>
      <c r="C176" s="32" t="s">
        <v>318</v>
      </c>
      <c r="D176" s="32" t="s">
        <v>411</v>
      </c>
      <c r="E176" s="34">
        <v>4959</v>
      </c>
      <c r="F176" s="34">
        <v>5454</v>
      </c>
      <c r="G176" s="34">
        <v>6120</v>
      </c>
      <c r="H176" s="34">
        <v>5634</v>
      </c>
      <c r="I176" s="34">
        <v>7212</v>
      </c>
      <c r="J176" s="34">
        <v>6162</v>
      </c>
      <c r="K176" s="34">
        <v>6683</v>
      </c>
      <c r="L176" s="34">
        <v>6109</v>
      </c>
      <c r="M176" s="34">
        <v>6054</v>
      </c>
      <c r="N176" s="34">
        <v>6992</v>
      </c>
      <c r="O176" s="34">
        <v>6648</v>
      </c>
      <c r="P176" s="34">
        <v>6676</v>
      </c>
      <c r="Q176" s="34">
        <v>7271</v>
      </c>
      <c r="R176" s="34">
        <v>6235</v>
      </c>
      <c r="S176" s="34">
        <v>7825</v>
      </c>
      <c r="T176" s="34">
        <v>6708</v>
      </c>
      <c r="U176" s="34">
        <v>8094</v>
      </c>
      <c r="V176" s="34">
        <v>8240</v>
      </c>
      <c r="W176" s="34">
        <v>8667</v>
      </c>
      <c r="X176" s="34">
        <v>9855</v>
      </c>
      <c r="Y176" s="34">
        <v>10985</v>
      </c>
      <c r="Z176" s="34">
        <v>10385</v>
      </c>
      <c r="AA176" s="34">
        <v>9358</v>
      </c>
      <c r="AB176" s="34">
        <v>10221</v>
      </c>
      <c r="AC176" s="34">
        <v>10101</v>
      </c>
      <c r="AD176" s="34">
        <v>11072</v>
      </c>
      <c r="AE176" s="34">
        <v>12457</v>
      </c>
      <c r="AF176" s="34">
        <v>13078</v>
      </c>
      <c r="AG176" s="34">
        <v>14031</v>
      </c>
      <c r="AH176" s="34">
        <v>15944</v>
      </c>
      <c r="AI176" s="34">
        <v>15251</v>
      </c>
      <c r="AJ176" s="34">
        <v>16021</v>
      </c>
      <c r="AK176" s="34">
        <v>17073</v>
      </c>
      <c r="AL176" s="34">
        <v>17065</v>
      </c>
      <c r="AM176" s="34">
        <v>17459</v>
      </c>
      <c r="AN176" s="34">
        <v>16010</v>
      </c>
      <c r="AO176" s="34">
        <v>16363</v>
      </c>
      <c r="AP176" s="34">
        <v>16716</v>
      </c>
      <c r="AQ176" s="34">
        <v>17069</v>
      </c>
      <c r="AR176" s="34">
        <v>17421</v>
      </c>
      <c r="AS176" s="34">
        <v>17774</v>
      </c>
      <c r="AT176" s="34">
        <v>18127</v>
      </c>
      <c r="AU176" s="34">
        <v>18480</v>
      </c>
      <c r="AV176" s="34">
        <v>18833</v>
      </c>
      <c r="AW176" s="34">
        <v>19185</v>
      </c>
      <c r="AX176" s="34">
        <v>19538</v>
      </c>
      <c r="AY176" s="34">
        <v>19891</v>
      </c>
      <c r="AZ176" s="34">
        <v>20244</v>
      </c>
      <c r="BA176" s="34">
        <v>20597</v>
      </c>
      <c r="BB176" s="34">
        <v>20950</v>
      </c>
      <c r="BC176" s="34">
        <v>21303</v>
      </c>
      <c r="BD176" s="34">
        <v>21656</v>
      </c>
      <c r="BE176" s="34">
        <v>22009</v>
      </c>
      <c r="BF176" s="34">
        <v>22362</v>
      </c>
      <c r="BG176" s="34">
        <v>22715</v>
      </c>
      <c r="BH176" s="34">
        <v>23068</v>
      </c>
      <c r="BI176" s="34">
        <v>23421</v>
      </c>
      <c r="BJ176" s="34">
        <v>23774</v>
      </c>
      <c r="BK176" s="34">
        <v>24127</v>
      </c>
      <c r="BL176" s="34">
        <v>24480</v>
      </c>
      <c r="BM176" s="34">
        <f t="shared" si="40"/>
        <v>270462</v>
      </c>
      <c r="BN176" s="34">
        <f t="shared" si="37"/>
        <v>20100</v>
      </c>
      <c r="BO176" s="34">
        <f t="shared" si="37"/>
        <v>20600</v>
      </c>
      <c r="BP176" s="34">
        <f t="shared" si="37"/>
        <v>21000</v>
      </c>
      <c r="BQ176" s="34">
        <f t="shared" si="37"/>
        <v>21500</v>
      </c>
      <c r="BR176" s="34">
        <f t="shared" si="37"/>
        <v>21900</v>
      </c>
      <c r="BS176" s="34">
        <f t="shared" si="37"/>
        <v>22300</v>
      </c>
      <c r="BT176" s="34">
        <f t="shared" si="42"/>
        <v>22800</v>
      </c>
      <c r="BU176" s="34">
        <f t="shared" si="42"/>
        <v>23200</v>
      </c>
      <c r="BV176" s="34">
        <f t="shared" si="42"/>
        <v>23600</v>
      </c>
      <c r="BW176" s="34">
        <f t="shared" si="39"/>
        <v>24100</v>
      </c>
      <c r="BX176" s="34">
        <f t="shared" si="39"/>
        <v>24500</v>
      </c>
      <c r="BY176" s="34">
        <f t="shared" si="39"/>
        <v>24900</v>
      </c>
      <c r="BZ176" s="64">
        <f t="shared" si="41"/>
        <v>0.98641488568538382</v>
      </c>
    </row>
    <row r="177" spans="1:79" x14ac:dyDescent="0.25">
      <c r="A177" s="32" t="s">
        <v>412</v>
      </c>
      <c r="B177" s="33">
        <v>10</v>
      </c>
      <c r="C177" s="32" t="s">
        <v>318</v>
      </c>
      <c r="D177" s="32" t="s">
        <v>413</v>
      </c>
      <c r="E177" s="34">
        <v>6466</v>
      </c>
      <c r="F177" s="34">
        <v>7150</v>
      </c>
      <c r="G177" s="34">
        <v>8126</v>
      </c>
      <c r="H177" s="34">
        <v>6915</v>
      </c>
      <c r="I177" s="34">
        <v>8144</v>
      </c>
      <c r="J177" s="34">
        <v>9894</v>
      </c>
      <c r="K177" s="34">
        <v>10262</v>
      </c>
      <c r="L177" s="34">
        <v>11307</v>
      </c>
      <c r="M177" s="34">
        <v>10008</v>
      </c>
      <c r="N177" s="34">
        <v>11326</v>
      </c>
      <c r="O177" s="34">
        <v>11574</v>
      </c>
      <c r="P177" s="34">
        <v>12567</v>
      </c>
      <c r="Q177" s="34">
        <v>14159</v>
      </c>
      <c r="R177" s="34">
        <v>13712</v>
      </c>
      <c r="S177" s="34">
        <v>14040</v>
      </c>
      <c r="T177" s="34">
        <v>12718</v>
      </c>
      <c r="U177" s="34">
        <v>11412</v>
      </c>
      <c r="V177" s="34">
        <v>11980</v>
      </c>
      <c r="W177" s="34">
        <v>12473</v>
      </c>
      <c r="X177" s="34">
        <v>12359</v>
      </c>
      <c r="Y177" s="34">
        <v>12089</v>
      </c>
      <c r="Z177" s="34">
        <v>12872</v>
      </c>
      <c r="AA177" s="34">
        <v>13399</v>
      </c>
      <c r="AB177" s="34">
        <v>13486</v>
      </c>
      <c r="AC177" s="34">
        <v>12587</v>
      </c>
      <c r="AD177" s="34">
        <v>12297</v>
      </c>
      <c r="AE177" s="34">
        <v>12051</v>
      </c>
      <c r="AF177" s="34">
        <v>12154</v>
      </c>
      <c r="AG177" s="34">
        <v>11692</v>
      </c>
      <c r="AH177" s="34">
        <v>10332</v>
      </c>
      <c r="AI177" s="34">
        <v>11003</v>
      </c>
      <c r="AJ177" s="34">
        <v>10522</v>
      </c>
      <c r="AK177" s="34">
        <v>10795</v>
      </c>
      <c r="AL177" s="34">
        <v>9208</v>
      </c>
      <c r="AM177" s="34">
        <v>10072</v>
      </c>
      <c r="AN177" s="34">
        <v>12575</v>
      </c>
      <c r="AO177" s="34">
        <v>12652</v>
      </c>
      <c r="AP177" s="34">
        <v>12730</v>
      </c>
      <c r="AQ177" s="34">
        <v>12808</v>
      </c>
      <c r="AR177" s="34">
        <v>12886</v>
      </c>
      <c r="AS177" s="34">
        <v>12963</v>
      </c>
      <c r="AT177" s="34">
        <v>13041</v>
      </c>
      <c r="AU177" s="34">
        <v>13119</v>
      </c>
      <c r="AV177" s="34">
        <v>13197</v>
      </c>
      <c r="AW177" s="34">
        <v>13274</v>
      </c>
      <c r="AX177" s="34">
        <v>13352</v>
      </c>
      <c r="AY177" s="34">
        <v>13430</v>
      </c>
      <c r="AZ177" s="34">
        <v>13507</v>
      </c>
      <c r="BA177" s="34">
        <v>13585</v>
      </c>
      <c r="BB177" s="34">
        <v>13662.7</v>
      </c>
      <c r="BC177" s="34">
        <v>13740.4</v>
      </c>
      <c r="BD177" s="34">
        <v>13818.1</v>
      </c>
      <c r="BE177" s="34">
        <v>13895.8</v>
      </c>
      <c r="BF177" s="34">
        <v>13973.5</v>
      </c>
      <c r="BG177" s="34">
        <v>14051.2</v>
      </c>
      <c r="BH177" s="34">
        <v>14128.9</v>
      </c>
      <c r="BI177" s="34">
        <v>14206.6</v>
      </c>
      <c r="BJ177" s="34">
        <v>14284.3</v>
      </c>
      <c r="BK177" s="34">
        <v>14362</v>
      </c>
      <c r="BL177" s="34">
        <v>14439.7</v>
      </c>
      <c r="BM177" s="34">
        <f t="shared" si="40"/>
        <v>168148.2</v>
      </c>
      <c r="BN177" s="34">
        <f t="shared" si="37"/>
        <v>13600</v>
      </c>
      <c r="BO177" s="34">
        <f t="shared" si="37"/>
        <v>13600</v>
      </c>
      <c r="BP177" s="34">
        <f t="shared" si="37"/>
        <v>13700</v>
      </c>
      <c r="BQ177" s="34">
        <f t="shared" si="37"/>
        <v>13800</v>
      </c>
      <c r="BR177" s="34">
        <f t="shared" si="37"/>
        <v>13900</v>
      </c>
      <c r="BS177" s="34">
        <f t="shared" si="37"/>
        <v>14000</v>
      </c>
      <c r="BT177" s="34">
        <f t="shared" si="42"/>
        <v>14100</v>
      </c>
      <c r="BU177" s="34">
        <f t="shared" si="42"/>
        <v>14100</v>
      </c>
      <c r="BV177" s="34">
        <f t="shared" si="42"/>
        <v>14200</v>
      </c>
      <c r="BW177" s="34">
        <f t="shared" si="39"/>
        <v>14300</v>
      </c>
      <c r="BX177" s="34">
        <f t="shared" si="39"/>
        <v>14400</v>
      </c>
      <c r="BY177" s="34">
        <f t="shared" si="39"/>
        <v>14500</v>
      </c>
      <c r="BZ177" s="64">
        <f t="shared" si="41"/>
        <v>0.6973072775081478</v>
      </c>
    </row>
    <row r="178" spans="1:79" x14ac:dyDescent="0.25">
      <c r="A178" s="32" t="s">
        <v>414</v>
      </c>
      <c r="B178" s="33">
        <v>10</v>
      </c>
      <c r="C178" s="32" t="s">
        <v>318</v>
      </c>
      <c r="D178" s="32" t="s">
        <v>415</v>
      </c>
      <c r="E178" s="34">
        <v>3858</v>
      </c>
      <c r="F178" s="34">
        <v>4182</v>
      </c>
      <c r="G178" s="34">
        <v>3100</v>
      </c>
      <c r="H178" s="34">
        <v>4648</v>
      </c>
      <c r="I178" s="34">
        <v>3038</v>
      </c>
      <c r="J178" s="34">
        <v>2176</v>
      </c>
      <c r="K178" s="34">
        <v>2521</v>
      </c>
      <c r="L178" s="34">
        <v>3931</v>
      </c>
      <c r="M178" s="34">
        <v>2152</v>
      </c>
      <c r="N178" s="34">
        <v>1911</v>
      </c>
      <c r="O178" s="34">
        <v>1488</v>
      </c>
      <c r="P178" s="34">
        <v>1532</v>
      </c>
      <c r="Q178" s="34">
        <v>2145</v>
      </c>
      <c r="R178" s="34">
        <v>3583</v>
      </c>
      <c r="S178" s="34">
        <v>3228</v>
      </c>
      <c r="T178" s="34">
        <v>3808</v>
      </c>
      <c r="U178" s="34">
        <v>2348</v>
      </c>
      <c r="V178" s="34">
        <v>1350</v>
      </c>
      <c r="W178" s="34">
        <v>2613</v>
      </c>
      <c r="X178" s="34">
        <v>3454</v>
      </c>
      <c r="Y178" s="34">
        <v>3547</v>
      </c>
      <c r="Z178" s="34">
        <v>2325</v>
      </c>
      <c r="AA178" s="34">
        <v>1929</v>
      </c>
      <c r="AB178" s="34">
        <v>3411</v>
      </c>
      <c r="AC178" s="34">
        <v>3176</v>
      </c>
      <c r="AD178" s="34">
        <v>3887</v>
      </c>
      <c r="AE178" s="34">
        <v>3211</v>
      </c>
      <c r="AF178" s="34">
        <v>3122</v>
      </c>
      <c r="AG178" s="34">
        <v>3431</v>
      </c>
      <c r="AH178" s="34">
        <v>1600</v>
      </c>
      <c r="AI178" s="34">
        <v>1394</v>
      </c>
      <c r="AJ178" s="34">
        <v>1913</v>
      </c>
      <c r="AK178" s="34">
        <v>3002</v>
      </c>
      <c r="AL178" s="34">
        <v>3693</v>
      </c>
      <c r="AM178" s="34">
        <v>2322</v>
      </c>
      <c r="AN178" s="34">
        <v>2541</v>
      </c>
      <c r="AO178" s="34">
        <v>2525</v>
      </c>
      <c r="AP178" s="34">
        <v>2509</v>
      </c>
      <c r="AQ178" s="34">
        <v>2493</v>
      </c>
      <c r="AR178" s="34">
        <v>2477</v>
      </c>
      <c r="AS178" s="34">
        <v>2461</v>
      </c>
      <c r="AT178" s="34">
        <v>2445</v>
      </c>
      <c r="AU178" s="34">
        <v>2429</v>
      </c>
      <c r="AV178" s="34">
        <v>2413</v>
      </c>
      <c r="AW178" s="34">
        <v>2397</v>
      </c>
      <c r="AX178" s="34">
        <v>2381</v>
      </c>
      <c r="AY178" s="34">
        <v>2365</v>
      </c>
      <c r="AZ178" s="34">
        <v>2349</v>
      </c>
      <c r="BA178" s="34">
        <v>2333</v>
      </c>
      <c r="BB178" s="34">
        <v>2317</v>
      </c>
      <c r="BC178" s="34">
        <v>2301</v>
      </c>
      <c r="BD178" s="34">
        <v>2285</v>
      </c>
      <c r="BE178" s="34">
        <v>2269</v>
      </c>
      <c r="BF178" s="34">
        <v>2253</v>
      </c>
      <c r="BG178" s="34">
        <v>2237</v>
      </c>
      <c r="BH178" s="34">
        <v>2221</v>
      </c>
      <c r="BI178" s="34">
        <v>2205</v>
      </c>
      <c r="BJ178" s="34">
        <v>2189</v>
      </c>
      <c r="BK178" s="34">
        <v>2173</v>
      </c>
      <c r="BL178" s="34">
        <v>2157</v>
      </c>
      <c r="BM178" s="34">
        <f t="shared" si="40"/>
        <v>26940</v>
      </c>
      <c r="BN178" s="34">
        <f t="shared" si="37"/>
        <v>2300</v>
      </c>
      <c r="BO178" s="34">
        <f t="shared" si="37"/>
        <v>2300</v>
      </c>
      <c r="BP178" s="34">
        <f t="shared" si="37"/>
        <v>2300</v>
      </c>
      <c r="BQ178" s="34">
        <f t="shared" si="37"/>
        <v>2300</v>
      </c>
      <c r="BR178" s="34">
        <f t="shared" si="37"/>
        <v>2300</v>
      </c>
      <c r="BS178" s="34">
        <f t="shared" si="37"/>
        <v>2300</v>
      </c>
      <c r="BT178" s="34">
        <f t="shared" si="42"/>
        <v>2200</v>
      </c>
      <c r="BU178" s="34">
        <f t="shared" si="42"/>
        <v>2200</v>
      </c>
      <c r="BV178" s="34">
        <f t="shared" si="42"/>
        <v>2200</v>
      </c>
      <c r="BW178" s="34">
        <f t="shared" si="39"/>
        <v>2200</v>
      </c>
      <c r="BX178" s="34">
        <f t="shared" si="39"/>
        <v>2200</v>
      </c>
      <c r="BY178" s="34">
        <f t="shared" si="39"/>
        <v>2200</v>
      </c>
      <c r="BZ178" s="64">
        <f t="shared" si="41"/>
        <v>0.38764252836343244</v>
      </c>
    </row>
    <row r="179" spans="1:79" x14ac:dyDescent="0.25">
      <c r="A179" s="32" t="s">
        <v>416</v>
      </c>
      <c r="B179" s="33">
        <v>10</v>
      </c>
      <c r="C179" s="32" t="s">
        <v>318</v>
      </c>
      <c r="D179" s="32" t="s">
        <v>417</v>
      </c>
      <c r="E179" s="34">
        <v>8908</v>
      </c>
      <c r="F179" s="34">
        <v>8849</v>
      </c>
      <c r="G179" s="34">
        <v>9042</v>
      </c>
      <c r="H179" s="34">
        <v>9218</v>
      </c>
      <c r="I179" s="34">
        <v>8005</v>
      </c>
      <c r="J179" s="34">
        <v>7390</v>
      </c>
      <c r="K179" s="34">
        <v>6759</v>
      </c>
      <c r="L179" s="34">
        <v>8316</v>
      </c>
      <c r="M179" s="34">
        <v>8350</v>
      </c>
      <c r="N179" s="34">
        <v>9461</v>
      </c>
      <c r="O179" s="34">
        <v>9499</v>
      </c>
      <c r="P179" s="34">
        <v>9453</v>
      </c>
      <c r="Q179" s="34">
        <v>9547</v>
      </c>
      <c r="R179" s="34">
        <v>9560</v>
      </c>
      <c r="S179" s="34">
        <v>10068</v>
      </c>
      <c r="T179" s="34">
        <v>8392</v>
      </c>
      <c r="U179" s="34">
        <v>8780</v>
      </c>
      <c r="V179" s="34">
        <v>8292</v>
      </c>
      <c r="W179" s="34">
        <v>7810</v>
      </c>
      <c r="X179" s="34">
        <v>6790</v>
      </c>
      <c r="Y179" s="34">
        <v>5530</v>
      </c>
      <c r="Z179" s="34">
        <v>4940</v>
      </c>
      <c r="AA179" s="34">
        <v>4819</v>
      </c>
      <c r="AB179" s="34">
        <v>3772</v>
      </c>
      <c r="AC179" s="34">
        <v>5162</v>
      </c>
      <c r="AD179" s="34">
        <v>6526</v>
      </c>
      <c r="AE179" s="34">
        <v>6856</v>
      </c>
      <c r="AF179" s="34">
        <v>7372</v>
      </c>
      <c r="AG179" s="34">
        <v>8571</v>
      </c>
      <c r="AH179" s="34">
        <v>7838</v>
      </c>
      <c r="AI179" s="34">
        <v>7669</v>
      </c>
      <c r="AJ179" s="34">
        <v>6850</v>
      </c>
      <c r="AK179" s="34">
        <v>6758</v>
      </c>
      <c r="AL179" s="34">
        <v>6216</v>
      </c>
      <c r="AM179" s="34">
        <v>6573</v>
      </c>
      <c r="AN179" s="34">
        <v>6148</v>
      </c>
      <c r="AO179" s="34">
        <v>6064</v>
      </c>
      <c r="AP179" s="34">
        <v>5980</v>
      </c>
      <c r="AQ179" s="34">
        <v>5897</v>
      </c>
      <c r="AR179" s="34">
        <v>5813</v>
      </c>
      <c r="AS179" s="34">
        <v>5729</v>
      </c>
      <c r="AT179" s="34">
        <v>5645</v>
      </c>
      <c r="AU179" s="34">
        <v>5562</v>
      </c>
      <c r="AV179" s="34">
        <v>5478</v>
      </c>
      <c r="AW179" s="34">
        <v>5394</v>
      </c>
      <c r="AX179" s="34">
        <v>5310</v>
      </c>
      <c r="AY179" s="34">
        <v>5227</v>
      </c>
      <c r="AZ179" s="34">
        <v>5143</v>
      </c>
      <c r="BA179" s="34">
        <v>5059.5</v>
      </c>
      <c r="BB179" s="34">
        <v>4975.8999999999996</v>
      </c>
      <c r="BC179" s="34">
        <v>4892.3</v>
      </c>
      <c r="BD179" s="34">
        <v>4808.7</v>
      </c>
      <c r="BE179" s="34">
        <v>4725.1000000000004</v>
      </c>
      <c r="BF179" s="34">
        <v>4641.5</v>
      </c>
      <c r="BG179" s="34">
        <v>4557.8999999999996</v>
      </c>
      <c r="BH179" s="34">
        <v>4474.3</v>
      </c>
      <c r="BI179" s="34">
        <v>4390.7</v>
      </c>
      <c r="BJ179" s="34">
        <v>4307.1000000000004</v>
      </c>
      <c r="BK179" s="34">
        <v>4223.5</v>
      </c>
      <c r="BL179" s="34">
        <v>4139.8999999999996</v>
      </c>
      <c r="BM179" s="34">
        <f t="shared" si="40"/>
        <v>55196.4</v>
      </c>
      <c r="BN179" s="34">
        <f t="shared" si="37"/>
        <v>5000</v>
      </c>
      <c r="BO179" s="34">
        <f t="shared" si="37"/>
        <v>4900</v>
      </c>
      <c r="BP179" s="34">
        <f t="shared" si="37"/>
        <v>4800</v>
      </c>
      <c r="BQ179" s="34">
        <f t="shared" si="37"/>
        <v>4800</v>
      </c>
      <c r="BR179" s="34">
        <f t="shared" si="37"/>
        <v>4700</v>
      </c>
      <c r="BS179" s="34">
        <f t="shared" si="37"/>
        <v>4600</v>
      </c>
      <c r="BT179" s="34">
        <f t="shared" si="42"/>
        <v>4600</v>
      </c>
      <c r="BU179" s="34">
        <f t="shared" si="42"/>
        <v>4500</v>
      </c>
      <c r="BV179" s="34">
        <f t="shared" si="42"/>
        <v>4400</v>
      </c>
      <c r="BW179" s="34">
        <f t="shared" si="39"/>
        <v>4400</v>
      </c>
      <c r="BX179" s="34">
        <f t="shared" si="39"/>
        <v>4300</v>
      </c>
      <c r="BY179" s="34">
        <f t="shared" si="39"/>
        <v>4200</v>
      </c>
      <c r="BZ179" s="64">
        <f t="shared" si="41"/>
        <v>0.82566219582447054</v>
      </c>
    </row>
    <row r="180" spans="1:79" x14ac:dyDescent="0.25">
      <c r="A180" s="32" t="s">
        <v>418</v>
      </c>
      <c r="B180" s="33">
        <v>10</v>
      </c>
      <c r="C180" s="32" t="s">
        <v>318</v>
      </c>
      <c r="D180" s="32" t="s">
        <v>419</v>
      </c>
      <c r="E180" s="34">
        <v>4220</v>
      </c>
      <c r="F180" s="34">
        <v>3984</v>
      </c>
      <c r="G180" s="34">
        <v>3973</v>
      </c>
      <c r="H180" s="34">
        <v>3315</v>
      </c>
      <c r="I180" s="34">
        <v>3239</v>
      </c>
      <c r="J180" s="34">
        <v>3635</v>
      </c>
      <c r="K180" s="34">
        <v>2126</v>
      </c>
      <c r="L180" s="34">
        <v>2867</v>
      </c>
      <c r="M180" s="34">
        <v>3618</v>
      </c>
      <c r="N180" s="34">
        <v>2769</v>
      </c>
      <c r="O180" s="34">
        <v>1713</v>
      </c>
      <c r="P180" s="34">
        <v>1868</v>
      </c>
      <c r="Q180" s="34">
        <v>2021</v>
      </c>
      <c r="R180" s="34">
        <v>2402</v>
      </c>
      <c r="S180" s="34">
        <v>3822</v>
      </c>
      <c r="T180" s="34">
        <v>2468</v>
      </c>
      <c r="U180" s="34">
        <v>2684</v>
      </c>
      <c r="V180" s="34">
        <v>2842</v>
      </c>
      <c r="W180" s="34">
        <v>1593</v>
      </c>
      <c r="X180" s="34">
        <v>1364</v>
      </c>
      <c r="Y180" s="34">
        <v>1103</v>
      </c>
      <c r="Z180" s="34">
        <v>764</v>
      </c>
      <c r="AA180" s="34">
        <v>1074</v>
      </c>
      <c r="AB180" s="34">
        <v>1578</v>
      </c>
      <c r="AC180" s="34">
        <v>212</v>
      </c>
      <c r="AD180" s="34">
        <v>142</v>
      </c>
      <c r="AE180" s="34">
        <v>-556</v>
      </c>
      <c r="AF180" s="34">
        <v>332</v>
      </c>
      <c r="AG180" s="34">
        <v>210</v>
      </c>
      <c r="AH180" s="34">
        <v>1222</v>
      </c>
      <c r="AI180" s="34">
        <v>190</v>
      </c>
      <c r="AJ180" s="34">
        <v>1754</v>
      </c>
      <c r="AK180" s="34">
        <v>2217</v>
      </c>
      <c r="AL180" s="34">
        <v>2861</v>
      </c>
      <c r="AM180" s="34">
        <v>1506</v>
      </c>
      <c r="AN180" s="34">
        <v>414</v>
      </c>
      <c r="AO180" s="34">
        <v>324</v>
      </c>
      <c r="AP180" s="34">
        <v>235</v>
      </c>
      <c r="AQ180" s="34">
        <v>145</v>
      </c>
      <c r="AR180" s="34">
        <v>55</v>
      </c>
      <c r="AS180" s="34">
        <v>-35</v>
      </c>
      <c r="AT180" s="34">
        <v>-125</v>
      </c>
      <c r="AU180" s="34">
        <v>-215</v>
      </c>
      <c r="AV180" s="34">
        <v>-305</v>
      </c>
      <c r="AW180" s="34">
        <v>-395</v>
      </c>
      <c r="AX180" s="34">
        <v>-484</v>
      </c>
      <c r="AY180" s="34">
        <v>-574</v>
      </c>
      <c r="AZ180" s="34">
        <v>-664</v>
      </c>
      <c r="BA180" s="34">
        <v>-753.5</v>
      </c>
      <c r="BB180" s="34">
        <v>-843.2</v>
      </c>
      <c r="BC180" s="34">
        <v>-932.9</v>
      </c>
      <c r="BD180" s="34">
        <v>-1022.6</v>
      </c>
      <c r="BE180" s="34">
        <v>-1112.3</v>
      </c>
      <c r="BF180" s="34">
        <v>-1202</v>
      </c>
      <c r="BG180" s="34">
        <v>-1291.7</v>
      </c>
      <c r="BH180" s="34">
        <v>-1381.4</v>
      </c>
      <c r="BI180" s="34">
        <v>-1471.1</v>
      </c>
      <c r="BJ180" s="34">
        <v>-1560.8</v>
      </c>
      <c r="BK180" s="34">
        <v>-1650.5</v>
      </c>
      <c r="BL180" s="34">
        <v>-1740.2</v>
      </c>
      <c r="BM180" s="34">
        <f t="shared" si="40"/>
        <v>-14962.2</v>
      </c>
      <c r="BN180" s="34">
        <f t="shared" si="37"/>
        <v>2400</v>
      </c>
      <c r="BO180" s="34">
        <f t="shared" si="37"/>
        <v>1700</v>
      </c>
      <c r="BP180" s="34">
        <f t="shared" si="37"/>
        <v>1100</v>
      </c>
      <c r="BQ180" s="34">
        <f t="shared" si="37"/>
        <v>400</v>
      </c>
      <c r="BR180" s="34">
        <f t="shared" si="37"/>
        <v>-300</v>
      </c>
      <c r="BS180" s="34">
        <f t="shared" si="37"/>
        <v>-900</v>
      </c>
      <c r="BT180" s="34">
        <f t="shared" si="42"/>
        <v>-1600</v>
      </c>
      <c r="BU180" s="34">
        <f t="shared" si="42"/>
        <v>-2200</v>
      </c>
      <c r="BV180" s="34">
        <f t="shared" si="42"/>
        <v>-2900</v>
      </c>
      <c r="BW180" s="34">
        <f t="shared" si="39"/>
        <v>-3600</v>
      </c>
      <c r="BX180" s="34">
        <f t="shared" si="39"/>
        <v>-4200</v>
      </c>
      <c r="BY180" s="34">
        <f t="shared" si="39"/>
        <v>-4900</v>
      </c>
      <c r="BZ180" s="64">
        <f t="shared" si="41"/>
        <v>0.91870836007863854</v>
      </c>
    </row>
    <row r="181" spans="1:79" x14ac:dyDescent="0.25">
      <c r="A181" s="32" t="s">
        <v>420</v>
      </c>
      <c r="B181" s="33">
        <v>10</v>
      </c>
      <c r="C181" s="32" t="s">
        <v>318</v>
      </c>
      <c r="D181" s="32" t="s">
        <v>421</v>
      </c>
      <c r="E181" s="34">
        <v>4103</v>
      </c>
      <c r="F181" s="34">
        <v>3087</v>
      </c>
      <c r="G181" s="34">
        <v>3325</v>
      </c>
      <c r="H181" s="34">
        <v>3413</v>
      </c>
      <c r="I181" s="34">
        <v>5219</v>
      </c>
      <c r="J181" s="34">
        <v>6105</v>
      </c>
      <c r="K181" s="34">
        <v>6045</v>
      </c>
      <c r="L181" s="34">
        <v>5794</v>
      </c>
      <c r="M181" s="34">
        <v>4429</v>
      </c>
      <c r="N181" s="34">
        <v>3540</v>
      </c>
      <c r="O181" s="34">
        <v>4523</v>
      </c>
      <c r="P181" s="34">
        <v>4172</v>
      </c>
      <c r="Q181" s="34">
        <v>3336</v>
      </c>
      <c r="R181" s="34">
        <v>2487</v>
      </c>
      <c r="S181" s="34">
        <v>4124</v>
      </c>
      <c r="T181" s="34">
        <v>5374</v>
      </c>
      <c r="U181" s="34">
        <v>6543</v>
      </c>
      <c r="V181" s="34">
        <v>8004</v>
      </c>
      <c r="W181" s="34">
        <v>9576</v>
      </c>
      <c r="X181" s="34">
        <v>9007</v>
      </c>
      <c r="Y181" s="34">
        <v>9083</v>
      </c>
      <c r="Z181" s="34">
        <v>7608</v>
      </c>
      <c r="AA181" s="34">
        <v>8669</v>
      </c>
      <c r="AB181" s="34">
        <v>8272</v>
      </c>
      <c r="AC181" s="34">
        <v>7406</v>
      </c>
      <c r="AD181" s="34">
        <v>8750</v>
      </c>
      <c r="AE181" s="34">
        <v>8071</v>
      </c>
      <c r="AF181" s="34">
        <v>7416</v>
      </c>
      <c r="AG181" s="34">
        <v>7844</v>
      </c>
      <c r="AH181" s="34">
        <v>7861</v>
      </c>
      <c r="AI181" s="34">
        <v>7570</v>
      </c>
      <c r="AJ181" s="34">
        <v>6650</v>
      </c>
      <c r="AK181" s="34">
        <v>5919</v>
      </c>
      <c r="AL181" s="34">
        <v>5373</v>
      </c>
      <c r="AM181" s="34">
        <v>3811</v>
      </c>
      <c r="AN181" s="34">
        <v>8063</v>
      </c>
      <c r="AO181" s="34">
        <v>8174</v>
      </c>
      <c r="AP181" s="34">
        <v>8285</v>
      </c>
      <c r="AQ181" s="34">
        <v>8395</v>
      </c>
      <c r="AR181" s="34">
        <v>8506</v>
      </c>
      <c r="AS181" s="34">
        <v>8617</v>
      </c>
      <c r="AT181" s="34">
        <v>8727</v>
      </c>
      <c r="AU181" s="34">
        <v>8838</v>
      </c>
      <c r="AV181" s="34">
        <v>8949</v>
      </c>
      <c r="AW181" s="34">
        <v>9059</v>
      </c>
      <c r="AX181" s="34">
        <v>9170</v>
      </c>
      <c r="AY181" s="34">
        <v>9281</v>
      </c>
      <c r="AZ181" s="34">
        <v>9391</v>
      </c>
      <c r="BA181" s="34">
        <v>9502</v>
      </c>
      <c r="BB181" s="34">
        <v>9612.7000000000007</v>
      </c>
      <c r="BC181" s="34">
        <v>9723.4</v>
      </c>
      <c r="BD181" s="34">
        <v>9834.1</v>
      </c>
      <c r="BE181" s="34">
        <v>9944.7999999999993</v>
      </c>
      <c r="BF181" s="34">
        <v>10055.5</v>
      </c>
      <c r="BG181" s="34">
        <v>10166.200000000001</v>
      </c>
      <c r="BH181" s="34">
        <v>10276.9</v>
      </c>
      <c r="BI181" s="34">
        <v>10387.6</v>
      </c>
      <c r="BJ181" s="34">
        <v>10498.3</v>
      </c>
      <c r="BK181" s="34">
        <v>10609</v>
      </c>
      <c r="BL181" s="34">
        <v>10719.7</v>
      </c>
      <c r="BM181" s="34">
        <f t="shared" si="40"/>
        <v>121330.2</v>
      </c>
      <c r="BN181" s="34">
        <f t="shared" ref="BN181:BY223" si="43">ROUND($BM181/SUM($AO181:$AZ181)*AO181,-2)</f>
        <v>9400</v>
      </c>
      <c r="BO181" s="34">
        <f t="shared" si="43"/>
        <v>9500</v>
      </c>
      <c r="BP181" s="34">
        <f t="shared" si="43"/>
        <v>9700</v>
      </c>
      <c r="BQ181" s="34">
        <f t="shared" si="43"/>
        <v>9800</v>
      </c>
      <c r="BR181" s="34">
        <f t="shared" si="43"/>
        <v>9900</v>
      </c>
      <c r="BS181" s="34">
        <f t="shared" si="43"/>
        <v>10000</v>
      </c>
      <c r="BT181" s="34">
        <f t="shared" si="42"/>
        <v>10200</v>
      </c>
      <c r="BU181" s="34">
        <f t="shared" si="42"/>
        <v>10300</v>
      </c>
      <c r="BV181" s="34">
        <f t="shared" si="42"/>
        <v>10400</v>
      </c>
      <c r="BW181" s="34">
        <f t="shared" si="39"/>
        <v>10600</v>
      </c>
      <c r="BX181" s="34">
        <f t="shared" si="39"/>
        <v>10700</v>
      </c>
      <c r="BY181" s="34">
        <f t="shared" si="39"/>
        <v>10800</v>
      </c>
      <c r="BZ181" s="64">
        <f t="shared" si="41"/>
        <v>0.82746882048393133</v>
      </c>
    </row>
    <row r="182" spans="1:79" x14ac:dyDescent="0.25">
      <c r="A182" s="32" t="s">
        <v>422</v>
      </c>
      <c r="B182" s="33">
        <v>10</v>
      </c>
      <c r="C182" s="32" t="s">
        <v>318</v>
      </c>
      <c r="D182" s="32" t="s">
        <v>423</v>
      </c>
      <c r="E182" s="34">
        <v>8053</v>
      </c>
      <c r="F182" s="34">
        <v>8268</v>
      </c>
      <c r="G182" s="34">
        <v>8710</v>
      </c>
      <c r="H182" s="34">
        <v>8614</v>
      </c>
      <c r="I182" s="34">
        <v>7661</v>
      </c>
      <c r="J182" s="34">
        <v>7829</v>
      </c>
      <c r="K182" s="34">
        <v>7656</v>
      </c>
      <c r="L182" s="34">
        <v>6682</v>
      </c>
      <c r="M182" s="34">
        <v>7840</v>
      </c>
      <c r="N182" s="34">
        <v>8264</v>
      </c>
      <c r="O182" s="34">
        <v>7138</v>
      </c>
      <c r="P182" s="34">
        <v>7501</v>
      </c>
      <c r="Q182" s="34">
        <v>6706</v>
      </c>
      <c r="R182" s="34">
        <v>5880</v>
      </c>
      <c r="S182" s="34">
        <v>5236</v>
      </c>
      <c r="T182" s="34">
        <v>5118</v>
      </c>
      <c r="U182" s="34">
        <v>4834</v>
      </c>
      <c r="V182" s="34">
        <v>5384</v>
      </c>
      <c r="W182" s="34">
        <v>5352</v>
      </c>
      <c r="X182" s="34">
        <v>5539</v>
      </c>
      <c r="Y182" s="34">
        <v>5012</v>
      </c>
      <c r="Z182" s="34">
        <v>5751</v>
      </c>
      <c r="AA182" s="34">
        <v>5621</v>
      </c>
      <c r="AB182" s="34">
        <v>4806</v>
      </c>
      <c r="AC182" s="34">
        <v>5258</v>
      </c>
      <c r="AD182" s="34">
        <v>4876</v>
      </c>
      <c r="AE182" s="34">
        <v>5096</v>
      </c>
      <c r="AF182" s="34">
        <v>4179</v>
      </c>
      <c r="AG182" s="34">
        <v>4330</v>
      </c>
      <c r="AH182" s="34">
        <v>3456</v>
      </c>
      <c r="AI182" s="34">
        <v>3921</v>
      </c>
      <c r="AJ182" s="34">
        <v>4071</v>
      </c>
      <c r="AK182" s="34">
        <v>4500</v>
      </c>
      <c r="AL182" s="34">
        <v>4936</v>
      </c>
      <c r="AM182" s="34">
        <v>5831</v>
      </c>
      <c r="AN182" s="34">
        <v>3643</v>
      </c>
      <c r="AO182" s="34">
        <v>3512</v>
      </c>
      <c r="AP182" s="34">
        <v>3381</v>
      </c>
      <c r="AQ182" s="34">
        <v>3251</v>
      </c>
      <c r="AR182" s="34">
        <v>3120</v>
      </c>
      <c r="AS182" s="34">
        <v>2989</v>
      </c>
      <c r="AT182" s="34">
        <v>2858</v>
      </c>
      <c r="AU182" s="34">
        <v>2727</v>
      </c>
      <c r="AV182" s="34">
        <v>2597</v>
      </c>
      <c r="AW182" s="34">
        <v>2466</v>
      </c>
      <c r="AX182" s="34">
        <v>2335</v>
      </c>
      <c r="AY182" s="34">
        <v>2204</v>
      </c>
      <c r="AZ182" s="34">
        <v>2073</v>
      </c>
      <c r="BA182" s="34">
        <v>1942</v>
      </c>
      <c r="BB182" s="34">
        <v>1811</v>
      </c>
      <c r="BC182" s="34">
        <v>1680</v>
      </c>
      <c r="BD182" s="34">
        <v>1549</v>
      </c>
      <c r="BE182" s="34">
        <v>1418</v>
      </c>
      <c r="BF182" s="34">
        <v>1287</v>
      </c>
      <c r="BG182" s="34">
        <v>1156</v>
      </c>
      <c r="BH182" s="34">
        <v>1025</v>
      </c>
      <c r="BI182" s="34">
        <v>894</v>
      </c>
      <c r="BJ182" s="34">
        <v>763</v>
      </c>
      <c r="BK182" s="34">
        <v>632</v>
      </c>
      <c r="BL182" s="34">
        <v>501</v>
      </c>
      <c r="BM182" s="34">
        <f t="shared" si="40"/>
        <v>14658</v>
      </c>
      <c r="BN182" s="34">
        <f t="shared" si="43"/>
        <v>1500</v>
      </c>
      <c r="BO182" s="34">
        <f t="shared" si="43"/>
        <v>1500</v>
      </c>
      <c r="BP182" s="34">
        <f t="shared" si="43"/>
        <v>1400</v>
      </c>
      <c r="BQ182" s="34">
        <f t="shared" si="43"/>
        <v>1400</v>
      </c>
      <c r="BR182" s="34">
        <f t="shared" si="43"/>
        <v>1300</v>
      </c>
      <c r="BS182" s="34">
        <f t="shared" si="43"/>
        <v>1300</v>
      </c>
      <c r="BT182" s="34">
        <f t="shared" si="42"/>
        <v>1200</v>
      </c>
      <c r="BU182" s="34">
        <f t="shared" si="42"/>
        <v>1100</v>
      </c>
      <c r="BV182" s="34">
        <f t="shared" si="42"/>
        <v>1100</v>
      </c>
      <c r="BW182" s="34">
        <f t="shared" si="39"/>
        <v>1000</v>
      </c>
      <c r="BX182" s="34">
        <f t="shared" si="39"/>
        <v>1000</v>
      </c>
      <c r="BY182" s="34">
        <f t="shared" si="39"/>
        <v>900</v>
      </c>
      <c r="BZ182" s="64">
        <f t="shared" si="41"/>
        <v>0.9728826323886639</v>
      </c>
    </row>
    <row r="183" spans="1:79" x14ac:dyDescent="0.25">
      <c r="A183" s="32" t="s">
        <v>424</v>
      </c>
      <c r="B183" s="33">
        <v>10</v>
      </c>
      <c r="C183" s="32" t="s">
        <v>318</v>
      </c>
      <c r="D183" s="32" t="s">
        <v>425</v>
      </c>
      <c r="E183" s="34">
        <v>11752</v>
      </c>
      <c r="F183" s="34">
        <v>12336</v>
      </c>
      <c r="G183" s="34">
        <v>12723</v>
      </c>
      <c r="H183" s="34">
        <v>13381</v>
      </c>
      <c r="I183" s="34">
        <v>14716</v>
      </c>
      <c r="J183" s="34">
        <v>16258</v>
      </c>
      <c r="K183" s="34">
        <v>16204</v>
      </c>
      <c r="L183" s="34">
        <v>17661</v>
      </c>
      <c r="M183" s="34">
        <v>17420</v>
      </c>
      <c r="N183" s="34">
        <v>17257</v>
      </c>
      <c r="O183" s="34">
        <v>16594</v>
      </c>
      <c r="P183" s="34">
        <v>17148</v>
      </c>
      <c r="Q183" s="34">
        <v>16509</v>
      </c>
      <c r="R183" s="34">
        <v>17943</v>
      </c>
      <c r="S183" s="34">
        <v>16521</v>
      </c>
      <c r="T183" s="34">
        <v>16561</v>
      </c>
      <c r="U183" s="34">
        <v>16756</v>
      </c>
      <c r="V183" s="34">
        <v>15423</v>
      </c>
      <c r="W183" s="34">
        <v>16796</v>
      </c>
      <c r="X183" s="34">
        <v>16896</v>
      </c>
      <c r="Y183" s="34">
        <v>16091</v>
      </c>
      <c r="Z183" s="34">
        <v>15446</v>
      </c>
      <c r="AA183" s="34">
        <v>13726</v>
      </c>
      <c r="AB183" s="34">
        <v>14098</v>
      </c>
      <c r="AC183" s="34">
        <v>14694</v>
      </c>
      <c r="AD183" s="34">
        <v>14897</v>
      </c>
      <c r="AE183" s="34">
        <v>13794</v>
      </c>
      <c r="AF183" s="34">
        <v>12708</v>
      </c>
      <c r="AG183" s="34">
        <v>12748</v>
      </c>
      <c r="AH183" s="34">
        <v>14558</v>
      </c>
      <c r="AI183" s="34">
        <v>14752</v>
      </c>
      <c r="AJ183" s="34">
        <v>14644</v>
      </c>
      <c r="AK183" s="34">
        <v>15297</v>
      </c>
      <c r="AL183" s="34">
        <v>15281</v>
      </c>
      <c r="AM183" s="34">
        <v>14358</v>
      </c>
      <c r="AN183" s="34">
        <v>14916</v>
      </c>
      <c r="AO183" s="34">
        <v>14897</v>
      </c>
      <c r="AP183" s="34">
        <v>14878</v>
      </c>
      <c r="AQ183" s="34">
        <v>14859</v>
      </c>
      <c r="AR183" s="34">
        <v>14840</v>
      </c>
      <c r="AS183" s="34">
        <v>14822</v>
      </c>
      <c r="AT183" s="34">
        <v>14803</v>
      </c>
      <c r="AU183" s="34">
        <v>14784</v>
      </c>
      <c r="AV183" s="34">
        <v>14765</v>
      </c>
      <c r="AW183" s="34">
        <v>14746</v>
      </c>
      <c r="AX183" s="34">
        <v>14727</v>
      </c>
      <c r="AY183" s="34">
        <v>14708</v>
      </c>
      <c r="AZ183" s="34">
        <v>14689</v>
      </c>
      <c r="BA183" s="34">
        <v>14670</v>
      </c>
      <c r="BB183" s="34">
        <v>14651</v>
      </c>
      <c r="BC183" s="34">
        <v>14632</v>
      </c>
      <c r="BD183" s="34">
        <v>14613</v>
      </c>
      <c r="BE183" s="34">
        <v>14594</v>
      </c>
      <c r="BF183" s="34">
        <v>14575</v>
      </c>
      <c r="BG183" s="34">
        <v>14556</v>
      </c>
      <c r="BH183" s="34">
        <v>14537</v>
      </c>
      <c r="BI183" s="34">
        <v>14518</v>
      </c>
      <c r="BJ183" s="34">
        <v>14499</v>
      </c>
      <c r="BK183" s="34">
        <v>14480</v>
      </c>
      <c r="BL183" s="34">
        <v>14461</v>
      </c>
      <c r="BM183" s="34">
        <f t="shared" si="40"/>
        <v>174786</v>
      </c>
      <c r="BN183" s="34">
        <f t="shared" si="43"/>
        <v>14700</v>
      </c>
      <c r="BO183" s="34">
        <f t="shared" si="43"/>
        <v>14600</v>
      </c>
      <c r="BP183" s="34">
        <f t="shared" si="43"/>
        <v>14600</v>
      </c>
      <c r="BQ183" s="34">
        <f t="shared" si="43"/>
        <v>14600</v>
      </c>
      <c r="BR183" s="34">
        <f t="shared" si="43"/>
        <v>14600</v>
      </c>
      <c r="BS183" s="34">
        <f t="shared" si="43"/>
        <v>14600</v>
      </c>
      <c r="BT183" s="34">
        <f t="shared" si="42"/>
        <v>14600</v>
      </c>
      <c r="BU183" s="34">
        <f t="shared" si="42"/>
        <v>14500</v>
      </c>
      <c r="BV183" s="34">
        <f t="shared" si="42"/>
        <v>14500</v>
      </c>
      <c r="BW183" s="34">
        <f t="shared" si="39"/>
        <v>14500</v>
      </c>
      <c r="BX183" s="34">
        <f t="shared" si="39"/>
        <v>14500</v>
      </c>
      <c r="BY183" s="34">
        <f t="shared" si="39"/>
        <v>14500</v>
      </c>
      <c r="BZ183" s="64">
        <f t="shared" si="41"/>
        <v>0.25472326311700016</v>
      </c>
    </row>
    <row r="184" spans="1:79" x14ac:dyDescent="0.25">
      <c r="A184" s="32" t="s">
        <v>426</v>
      </c>
      <c r="B184" s="33">
        <v>10</v>
      </c>
      <c r="C184" s="32" t="s">
        <v>318</v>
      </c>
      <c r="D184" s="32" t="s">
        <v>427</v>
      </c>
      <c r="E184" s="34">
        <v>2219</v>
      </c>
      <c r="F184" s="34">
        <v>2446</v>
      </c>
      <c r="G184" s="34">
        <v>1969</v>
      </c>
      <c r="H184" s="34">
        <v>2842</v>
      </c>
      <c r="I184" s="34">
        <v>1755</v>
      </c>
      <c r="J184" s="34">
        <v>1575</v>
      </c>
      <c r="K184" s="34">
        <v>1161</v>
      </c>
      <c r="L184" s="34">
        <v>300</v>
      </c>
      <c r="M184" s="34">
        <v>483</v>
      </c>
      <c r="N184" s="34">
        <v>2065</v>
      </c>
      <c r="O184" s="34">
        <v>1228</v>
      </c>
      <c r="P184" s="34">
        <v>471</v>
      </c>
      <c r="Q184" s="34">
        <v>460</v>
      </c>
      <c r="R184" s="34">
        <v>-337</v>
      </c>
      <c r="S184" s="34">
        <v>-469</v>
      </c>
      <c r="T184" s="34">
        <v>-836</v>
      </c>
      <c r="U184" s="34">
        <v>-1339</v>
      </c>
      <c r="V184" s="34">
        <v>-910</v>
      </c>
      <c r="W184" s="34">
        <v>-2114</v>
      </c>
      <c r="X184" s="34">
        <v>-2151</v>
      </c>
      <c r="Y184" s="34">
        <v>-3399</v>
      </c>
      <c r="Z184" s="34">
        <v>-3415</v>
      </c>
      <c r="AA184" s="34">
        <v>-2127</v>
      </c>
      <c r="AB184" s="34">
        <v>-2667</v>
      </c>
      <c r="AC184" s="34">
        <v>-2896</v>
      </c>
      <c r="AD184" s="34">
        <v>-2727</v>
      </c>
      <c r="AE184" s="34">
        <v>-1929</v>
      </c>
      <c r="AF184" s="34">
        <v>-1214</v>
      </c>
      <c r="AG184" s="34">
        <v>-695</v>
      </c>
      <c r="AH184" s="34">
        <v>-557</v>
      </c>
      <c r="AI184" s="34">
        <v>-1096</v>
      </c>
      <c r="AJ184" s="34">
        <v>-1562</v>
      </c>
      <c r="AK184" s="34">
        <v>-3334</v>
      </c>
      <c r="AL184" s="34">
        <v>-3310</v>
      </c>
      <c r="AM184" s="34">
        <v>-2882</v>
      </c>
      <c r="AN184" s="34">
        <v>-3498</v>
      </c>
      <c r="AO184" s="34">
        <v>-3655</v>
      </c>
      <c r="AP184" s="34">
        <v>-3813</v>
      </c>
      <c r="AQ184" s="34">
        <v>-3971</v>
      </c>
      <c r="AR184" s="34">
        <v>-4129</v>
      </c>
      <c r="AS184" s="34">
        <v>-4287</v>
      </c>
      <c r="AT184" s="34">
        <v>-4445</v>
      </c>
      <c r="AU184" s="34">
        <v>-4602</v>
      </c>
      <c r="AV184" s="34">
        <v>-4760</v>
      </c>
      <c r="AW184" s="34">
        <v>-4918</v>
      </c>
      <c r="AX184" s="34">
        <v>-5076</v>
      </c>
      <c r="AY184" s="34">
        <v>-5234</v>
      </c>
      <c r="AZ184" s="34">
        <v>-5391</v>
      </c>
      <c r="BA184" s="34">
        <v>-5549</v>
      </c>
      <c r="BB184" s="34">
        <v>-5706.7</v>
      </c>
      <c r="BC184" s="34">
        <v>-5864.4</v>
      </c>
      <c r="BD184" s="34">
        <v>-6022.1</v>
      </c>
      <c r="BE184" s="34">
        <v>-6179.8</v>
      </c>
      <c r="BF184" s="34">
        <v>-6337.5</v>
      </c>
      <c r="BG184" s="34">
        <v>-6495.2</v>
      </c>
      <c r="BH184" s="34">
        <v>-6652.9</v>
      </c>
      <c r="BI184" s="34">
        <v>-6810.6</v>
      </c>
      <c r="BJ184" s="34">
        <v>-6968.3</v>
      </c>
      <c r="BK184" s="34">
        <v>-7126</v>
      </c>
      <c r="BL184" s="34">
        <v>-7283.7</v>
      </c>
      <c r="BM184" s="34">
        <f t="shared" si="40"/>
        <v>-76996.2</v>
      </c>
      <c r="BN184" s="34">
        <f t="shared" si="43"/>
        <v>-5200</v>
      </c>
      <c r="BO184" s="34">
        <f t="shared" si="43"/>
        <v>-5400</v>
      </c>
      <c r="BP184" s="34">
        <f t="shared" si="43"/>
        <v>-5600</v>
      </c>
      <c r="BQ184" s="34">
        <f t="shared" si="43"/>
        <v>-5900</v>
      </c>
      <c r="BR184" s="34">
        <f t="shared" si="43"/>
        <v>-6100</v>
      </c>
      <c r="BS184" s="34">
        <f t="shared" si="43"/>
        <v>-6300</v>
      </c>
      <c r="BT184" s="34">
        <f t="shared" si="42"/>
        <v>-6500</v>
      </c>
      <c r="BU184" s="34">
        <f t="shared" si="42"/>
        <v>-6800</v>
      </c>
      <c r="BV184" s="34">
        <f t="shared" si="42"/>
        <v>-7000</v>
      </c>
      <c r="BW184" s="34">
        <f t="shared" si="39"/>
        <v>-7200</v>
      </c>
      <c r="BX184" s="34">
        <f t="shared" si="39"/>
        <v>-7400</v>
      </c>
      <c r="BY184" s="34">
        <f t="shared" si="39"/>
        <v>-7600</v>
      </c>
      <c r="BZ184" s="64">
        <f t="shared" si="41"/>
        <v>0.96236366850430144</v>
      </c>
    </row>
    <row r="185" spans="1:79" x14ac:dyDescent="0.25">
      <c r="A185" s="32" t="s">
        <v>428</v>
      </c>
      <c r="B185" s="33">
        <v>10</v>
      </c>
      <c r="C185" s="32" t="s">
        <v>318</v>
      </c>
      <c r="D185" s="32" t="s">
        <v>429</v>
      </c>
      <c r="E185" s="34">
        <v>9207</v>
      </c>
      <c r="F185" s="34">
        <v>8579</v>
      </c>
      <c r="G185" s="34">
        <v>7323</v>
      </c>
      <c r="H185" s="34">
        <v>7128</v>
      </c>
      <c r="I185" s="34">
        <v>8444</v>
      </c>
      <c r="J185" s="34">
        <v>7054</v>
      </c>
      <c r="K185" s="34">
        <v>6609</v>
      </c>
      <c r="L185" s="34">
        <v>5903</v>
      </c>
      <c r="M185" s="34">
        <v>6614</v>
      </c>
      <c r="N185" s="34">
        <v>5554</v>
      </c>
      <c r="O185" s="34">
        <v>4549</v>
      </c>
      <c r="P185" s="34">
        <v>4449</v>
      </c>
      <c r="Q185" s="34">
        <v>5037</v>
      </c>
      <c r="R185" s="34">
        <v>3926</v>
      </c>
      <c r="S185" s="34">
        <v>4714</v>
      </c>
      <c r="T185" s="34">
        <v>4339</v>
      </c>
      <c r="U185" s="34">
        <v>3621</v>
      </c>
      <c r="V185" s="34">
        <v>5080</v>
      </c>
      <c r="W185" s="34">
        <v>5793</v>
      </c>
      <c r="X185" s="34">
        <v>5784</v>
      </c>
      <c r="Y185" s="34">
        <v>5982</v>
      </c>
      <c r="Z185" s="34">
        <v>6559</v>
      </c>
      <c r="AA185" s="34">
        <v>5973</v>
      </c>
      <c r="AB185" s="34">
        <v>4269</v>
      </c>
      <c r="AC185" s="34">
        <v>5290</v>
      </c>
      <c r="AD185" s="34">
        <v>5697</v>
      </c>
      <c r="AE185" s="34">
        <v>4205</v>
      </c>
      <c r="AF185" s="34">
        <v>3924</v>
      </c>
      <c r="AG185" s="34">
        <v>4101</v>
      </c>
      <c r="AH185" s="34">
        <v>4304</v>
      </c>
      <c r="AI185" s="34">
        <v>5766</v>
      </c>
      <c r="AJ185" s="34">
        <v>5843</v>
      </c>
      <c r="AK185" s="34">
        <v>6113</v>
      </c>
      <c r="AL185" s="34">
        <v>7156</v>
      </c>
      <c r="AM185" s="34">
        <v>5284</v>
      </c>
      <c r="AN185" s="34">
        <v>4544</v>
      </c>
      <c r="AO185" s="34">
        <v>4478</v>
      </c>
      <c r="AP185" s="34">
        <v>4413</v>
      </c>
      <c r="AQ185" s="34">
        <v>4348</v>
      </c>
      <c r="AR185" s="34">
        <v>4282</v>
      </c>
      <c r="AS185" s="34">
        <v>4217</v>
      </c>
      <c r="AT185" s="34">
        <v>4152</v>
      </c>
      <c r="AU185" s="34">
        <v>4086</v>
      </c>
      <c r="AV185" s="34">
        <v>4021</v>
      </c>
      <c r="AW185" s="34">
        <v>3956</v>
      </c>
      <c r="AX185" s="34">
        <v>3890</v>
      </c>
      <c r="AY185" s="34">
        <v>3825</v>
      </c>
      <c r="AZ185" s="34">
        <v>3760</v>
      </c>
      <c r="BA185" s="34">
        <v>3694.5</v>
      </c>
      <c r="BB185" s="34">
        <v>3629.2</v>
      </c>
      <c r="BC185" s="34">
        <v>3563.9</v>
      </c>
      <c r="BD185" s="34">
        <v>3498.6</v>
      </c>
      <c r="BE185" s="34">
        <v>3433.3</v>
      </c>
      <c r="BF185" s="34">
        <v>3368</v>
      </c>
      <c r="BG185" s="34">
        <v>3302.7</v>
      </c>
      <c r="BH185" s="34">
        <v>3237.4</v>
      </c>
      <c r="BI185" s="34">
        <v>3172.1</v>
      </c>
      <c r="BJ185" s="34">
        <v>3106.8</v>
      </c>
      <c r="BK185" s="34">
        <v>3041.5</v>
      </c>
      <c r="BL185" s="34">
        <v>2976.2</v>
      </c>
      <c r="BM185" s="34">
        <f t="shared" si="40"/>
        <v>40024.199999999997</v>
      </c>
      <c r="BN185" s="34">
        <f t="shared" si="43"/>
        <v>3600</v>
      </c>
      <c r="BO185" s="34">
        <f t="shared" si="43"/>
        <v>3600</v>
      </c>
      <c r="BP185" s="34">
        <f t="shared" si="43"/>
        <v>3500</v>
      </c>
      <c r="BQ185" s="34">
        <f t="shared" si="43"/>
        <v>3500</v>
      </c>
      <c r="BR185" s="34">
        <f t="shared" si="43"/>
        <v>3400</v>
      </c>
      <c r="BS185" s="34">
        <f t="shared" si="43"/>
        <v>3400</v>
      </c>
      <c r="BT185" s="34">
        <f t="shared" si="42"/>
        <v>3300</v>
      </c>
      <c r="BU185" s="34">
        <f t="shared" si="42"/>
        <v>3300</v>
      </c>
      <c r="BV185" s="34">
        <f t="shared" si="42"/>
        <v>3200</v>
      </c>
      <c r="BW185" s="34">
        <f t="shared" si="39"/>
        <v>3100</v>
      </c>
      <c r="BX185" s="34">
        <f t="shared" si="39"/>
        <v>3100</v>
      </c>
      <c r="BY185" s="34">
        <f t="shared" si="39"/>
        <v>3000</v>
      </c>
      <c r="BZ185" s="64">
        <f t="shared" si="41"/>
        <v>0.77608195721171958</v>
      </c>
    </row>
    <row r="186" spans="1:79" x14ac:dyDescent="0.25">
      <c r="A186" s="32" t="s">
        <v>430</v>
      </c>
      <c r="B186" s="33">
        <v>10</v>
      </c>
      <c r="C186" s="32" t="s">
        <v>318</v>
      </c>
      <c r="D186" s="32" t="s">
        <v>431</v>
      </c>
      <c r="E186" s="34">
        <v>6855</v>
      </c>
      <c r="F186" s="34">
        <v>5845</v>
      </c>
      <c r="G186" s="34">
        <v>6295</v>
      </c>
      <c r="H186" s="34">
        <v>6394</v>
      </c>
      <c r="I186" s="34">
        <v>7705</v>
      </c>
      <c r="J186" s="34">
        <v>8195</v>
      </c>
      <c r="K186" s="34">
        <v>7747</v>
      </c>
      <c r="L186" s="34">
        <v>6571</v>
      </c>
      <c r="M186" s="34">
        <v>6878</v>
      </c>
      <c r="N186" s="34">
        <v>6483</v>
      </c>
      <c r="O186" s="34">
        <v>6423</v>
      </c>
      <c r="P186" s="34">
        <v>7871</v>
      </c>
      <c r="Q186" s="34">
        <v>8217</v>
      </c>
      <c r="R186" s="34">
        <v>7596</v>
      </c>
      <c r="S186" s="34">
        <v>8665</v>
      </c>
      <c r="T186" s="34">
        <v>8826</v>
      </c>
      <c r="U186" s="34">
        <v>10494</v>
      </c>
      <c r="V186" s="34">
        <v>8920</v>
      </c>
      <c r="W186" s="34">
        <v>8660</v>
      </c>
      <c r="X186" s="34">
        <v>8596</v>
      </c>
      <c r="Y186" s="34">
        <v>9344</v>
      </c>
      <c r="Z186" s="34">
        <v>9660</v>
      </c>
      <c r="AA186" s="34">
        <v>8628</v>
      </c>
      <c r="AB186" s="34">
        <v>9656</v>
      </c>
      <c r="AC186" s="34">
        <v>9445</v>
      </c>
      <c r="AD186" s="34">
        <v>10151</v>
      </c>
      <c r="AE186" s="34">
        <v>9601</v>
      </c>
      <c r="AF186" s="34">
        <v>8838</v>
      </c>
      <c r="AG186" s="34">
        <v>8952</v>
      </c>
      <c r="AH186" s="34">
        <v>7817</v>
      </c>
      <c r="AI186" s="34">
        <v>8227</v>
      </c>
      <c r="AJ186" s="34">
        <v>7910</v>
      </c>
      <c r="AK186" s="34">
        <v>8878</v>
      </c>
      <c r="AL186" s="34">
        <v>8578</v>
      </c>
      <c r="AM186" s="34">
        <v>8915</v>
      </c>
      <c r="AN186" s="34">
        <v>9598</v>
      </c>
      <c r="AO186" s="34">
        <v>9675</v>
      </c>
      <c r="AP186" s="34">
        <v>9751</v>
      </c>
      <c r="AQ186" s="34">
        <v>9828</v>
      </c>
      <c r="AR186" s="34">
        <v>9904</v>
      </c>
      <c r="AS186" s="34">
        <v>9980</v>
      </c>
      <c r="AT186" s="34">
        <v>10057</v>
      </c>
      <c r="AU186" s="34">
        <v>10133</v>
      </c>
      <c r="AV186" s="34">
        <v>10209</v>
      </c>
      <c r="AW186" s="34">
        <v>10286</v>
      </c>
      <c r="AX186" s="34">
        <v>10362</v>
      </c>
      <c r="AY186" s="34">
        <v>10439</v>
      </c>
      <c r="AZ186" s="34">
        <v>10515</v>
      </c>
      <c r="BA186" s="34">
        <v>10591.5</v>
      </c>
      <c r="BB186" s="34">
        <v>10667.9</v>
      </c>
      <c r="BC186" s="34">
        <v>10744.3</v>
      </c>
      <c r="BD186" s="34">
        <v>10820.7</v>
      </c>
      <c r="BE186" s="34">
        <v>10897.1</v>
      </c>
      <c r="BF186" s="34">
        <v>10973.5</v>
      </c>
      <c r="BG186" s="34">
        <v>11049.9</v>
      </c>
      <c r="BH186" s="34">
        <v>11126.3</v>
      </c>
      <c r="BI186" s="34">
        <v>11202.7</v>
      </c>
      <c r="BJ186" s="34">
        <v>11279.1</v>
      </c>
      <c r="BK186" s="34">
        <v>11355.5</v>
      </c>
      <c r="BL186" s="34">
        <v>11431.9</v>
      </c>
      <c r="BM186" s="34">
        <f t="shared" si="40"/>
        <v>132140.4</v>
      </c>
      <c r="BN186" s="34">
        <f t="shared" si="43"/>
        <v>10600</v>
      </c>
      <c r="BO186" s="34">
        <f t="shared" si="43"/>
        <v>10600</v>
      </c>
      <c r="BP186" s="34">
        <f t="shared" si="43"/>
        <v>10700</v>
      </c>
      <c r="BQ186" s="34">
        <f t="shared" si="43"/>
        <v>10800</v>
      </c>
      <c r="BR186" s="34">
        <f t="shared" si="43"/>
        <v>10900</v>
      </c>
      <c r="BS186" s="34">
        <f t="shared" si="43"/>
        <v>11000</v>
      </c>
      <c r="BT186" s="34">
        <f t="shared" si="42"/>
        <v>11100</v>
      </c>
      <c r="BU186" s="34">
        <f t="shared" si="42"/>
        <v>11100</v>
      </c>
      <c r="BV186" s="34">
        <f t="shared" si="42"/>
        <v>11200</v>
      </c>
      <c r="BW186" s="34">
        <f t="shared" si="39"/>
        <v>11300</v>
      </c>
      <c r="BX186" s="34">
        <f t="shared" si="39"/>
        <v>11400</v>
      </c>
      <c r="BY186" s="34">
        <f t="shared" si="39"/>
        <v>11500</v>
      </c>
      <c r="BZ186" s="64">
        <f t="shared" si="41"/>
        <v>0.89186238660607342</v>
      </c>
    </row>
    <row r="187" spans="1:79" x14ac:dyDescent="0.25">
      <c r="A187" s="32" t="s">
        <v>432</v>
      </c>
      <c r="B187" s="33">
        <v>10</v>
      </c>
      <c r="C187" s="32" t="s">
        <v>318</v>
      </c>
      <c r="D187" s="32" t="s">
        <v>433</v>
      </c>
      <c r="E187" s="34">
        <v>2292</v>
      </c>
      <c r="F187" s="34">
        <v>668</v>
      </c>
      <c r="G187" s="34">
        <v>369</v>
      </c>
      <c r="H187" s="34">
        <v>740</v>
      </c>
      <c r="I187" s="34">
        <v>409</v>
      </c>
      <c r="J187" s="34">
        <v>588</v>
      </c>
      <c r="K187" s="34">
        <v>1040</v>
      </c>
      <c r="L187" s="34">
        <v>-453</v>
      </c>
      <c r="M187" s="34">
        <v>-1334</v>
      </c>
      <c r="N187" s="34">
        <v>-64</v>
      </c>
      <c r="O187" s="34">
        <v>-772</v>
      </c>
      <c r="P187" s="34">
        <v>-1559</v>
      </c>
      <c r="Q187" s="34">
        <v>-878</v>
      </c>
      <c r="R187" s="34">
        <v>-2078</v>
      </c>
      <c r="S187" s="34">
        <v>-1631</v>
      </c>
      <c r="T187" s="34">
        <v>-1421</v>
      </c>
      <c r="U187" s="34">
        <v>-1958</v>
      </c>
      <c r="V187" s="34">
        <v>-2332</v>
      </c>
      <c r="W187" s="34">
        <v>-1874</v>
      </c>
      <c r="X187" s="34">
        <v>-422</v>
      </c>
      <c r="Y187" s="34">
        <v>153</v>
      </c>
      <c r="Z187" s="34">
        <v>-954</v>
      </c>
      <c r="AA187" s="34">
        <v>-553</v>
      </c>
      <c r="AB187" s="34">
        <v>-1364</v>
      </c>
      <c r="AC187" s="34">
        <v>-466</v>
      </c>
      <c r="AD187" s="34">
        <v>-1325</v>
      </c>
      <c r="AE187" s="34">
        <v>-157</v>
      </c>
      <c r="AF187" s="34">
        <v>1064</v>
      </c>
      <c r="AG187" s="34">
        <v>1925</v>
      </c>
      <c r="AH187" s="34">
        <v>812</v>
      </c>
      <c r="AI187" s="34">
        <v>2100</v>
      </c>
      <c r="AJ187" s="34">
        <v>581</v>
      </c>
      <c r="AK187" s="34">
        <v>1075</v>
      </c>
      <c r="AL187" s="34">
        <v>1274</v>
      </c>
      <c r="AM187" s="34">
        <v>2732</v>
      </c>
      <c r="AN187" s="34">
        <v>358</v>
      </c>
      <c r="AO187" s="34">
        <v>384</v>
      </c>
      <c r="AP187" s="34">
        <v>410</v>
      </c>
      <c r="AQ187" s="34">
        <v>436</v>
      </c>
      <c r="AR187" s="34">
        <v>462</v>
      </c>
      <c r="AS187" s="34">
        <v>488</v>
      </c>
      <c r="AT187" s="34">
        <v>514</v>
      </c>
      <c r="AU187" s="34">
        <v>540</v>
      </c>
      <c r="AV187" s="34">
        <v>566</v>
      </c>
      <c r="AW187" s="34">
        <v>591</v>
      </c>
      <c r="AX187" s="34">
        <v>617</v>
      </c>
      <c r="AY187" s="34">
        <v>643</v>
      </c>
      <c r="AZ187" s="34">
        <v>669</v>
      </c>
      <c r="BA187" s="34">
        <v>695</v>
      </c>
      <c r="BB187" s="34">
        <v>721</v>
      </c>
      <c r="BC187" s="34">
        <v>747</v>
      </c>
      <c r="BD187" s="34">
        <v>773</v>
      </c>
      <c r="BE187" s="34">
        <v>799</v>
      </c>
      <c r="BF187" s="34">
        <v>825</v>
      </c>
      <c r="BG187" s="34">
        <v>851</v>
      </c>
      <c r="BH187" s="34">
        <v>877</v>
      </c>
      <c r="BI187" s="34">
        <v>903</v>
      </c>
      <c r="BJ187" s="34">
        <v>929</v>
      </c>
      <c r="BK187" s="34">
        <v>955</v>
      </c>
      <c r="BL187" s="34">
        <v>981</v>
      </c>
      <c r="BM187" s="34">
        <f t="shared" si="40"/>
        <v>10056</v>
      </c>
      <c r="BN187" s="34">
        <f t="shared" si="43"/>
        <v>600</v>
      </c>
      <c r="BO187" s="34">
        <f t="shared" si="43"/>
        <v>700</v>
      </c>
      <c r="BP187" s="34">
        <f t="shared" si="43"/>
        <v>700</v>
      </c>
      <c r="BQ187" s="34">
        <f t="shared" si="43"/>
        <v>700</v>
      </c>
      <c r="BR187" s="34">
        <f t="shared" si="43"/>
        <v>800</v>
      </c>
      <c r="BS187" s="34">
        <f t="shared" si="43"/>
        <v>800</v>
      </c>
      <c r="BT187" s="34">
        <f t="shared" si="42"/>
        <v>900</v>
      </c>
      <c r="BU187" s="34">
        <f t="shared" si="42"/>
        <v>900</v>
      </c>
      <c r="BV187" s="34">
        <f t="shared" si="42"/>
        <v>900</v>
      </c>
      <c r="BW187" s="34">
        <f t="shared" si="39"/>
        <v>1000</v>
      </c>
      <c r="BX187" s="34">
        <f t="shared" si="39"/>
        <v>1000</v>
      </c>
      <c r="BY187" s="34">
        <f t="shared" si="39"/>
        <v>1100</v>
      </c>
      <c r="BZ187" s="64">
        <f t="shared" si="41"/>
        <v>0.4139793857047917</v>
      </c>
    </row>
    <row r="188" spans="1:79" x14ac:dyDescent="0.25">
      <c r="A188" s="32" t="s">
        <v>434</v>
      </c>
      <c r="B188" s="33">
        <v>10</v>
      </c>
      <c r="C188" s="32" t="s">
        <v>318</v>
      </c>
      <c r="D188" s="32" t="s">
        <v>435</v>
      </c>
      <c r="E188" s="34">
        <v>3587</v>
      </c>
      <c r="F188" s="34">
        <v>3404</v>
      </c>
      <c r="G188" s="34">
        <v>2414</v>
      </c>
      <c r="H188" s="34">
        <v>2782</v>
      </c>
      <c r="I188" s="34">
        <v>2699</v>
      </c>
      <c r="J188" s="34">
        <v>4164</v>
      </c>
      <c r="K188" s="34">
        <v>4161</v>
      </c>
      <c r="L188" s="34">
        <v>3387</v>
      </c>
      <c r="M188" s="34">
        <v>4433</v>
      </c>
      <c r="N188" s="34">
        <v>3168</v>
      </c>
      <c r="O188" s="34">
        <v>4164</v>
      </c>
      <c r="P188" s="34">
        <v>4193</v>
      </c>
      <c r="Q188" s="34">
        <v>4172</v>
      </c>
      <c r="R188" s="34">
        <v>2843</v>
      </c>
      <c r="S188" s="34">
        <v>2626</v>
      </c>
      <c r="T188" s="34">
        <v>2079</v>
      </c>
      <c r="U188" s="34">
        <v>2298</v>
      </c>
      <c r="V188" s="34">
        <v>3966</v>
      </c>
      <c r="W188" s="34">
        <v>5013</v>
      </c>
      <c r="X188" s="34">
        <v>5083</v>
      </c>
      <c r="Y188" s="34">
        <v>4354</v>
      </c>
      <c r="Z188" s="34">
        <v>5049</v>
      </c>
      <c r="AA188" s="34">
        <v>5053</v>
      </c>
      <c r="AB188" s="34">
        <v>4476</v>
      </c>
      <c r="AC188" s="34">
        <v>3664</v>
      </c>
      <c r="AD188" s="34">
        <v>3770</v>
      </c>
      <c r="AE188" s="34">
        <v>3965</v>
      </c>
      <c r="AF188" s="34">
        <v>3999</v>
      </c>
      <c r="AG188" s="34">
        <v>3283</v>
      </c>
      <c r="AH188" s="34">
        <v>3154</v>
      </c>
      <c r="AI188" s="34">
        <v>4146</v>
      </c>
      <c r="AJ188" s="34">
        <v>4050</v>
      </c>
      <c r="AK188" s="34">
        <v>3832</v>
      </c>
      <c r="AL188" s="34">
        <v>3517</v>
      </c>
      <c r="AM188" s="34">
        <v>3844</v>
      </c>
      <c r="AN188" s="34">
        <v>4111</v>
      </c>
      <c r="AO188" s="34">
        <v>4132</v>
      </c>
      <c r="AP188" s="34">
        <v>4153</v>
      </c>
      <c r="AQ188" s="34">
        <v>4174</v>
      </c>
      <c r="AR188" s="34">
        <v>4195</v>
      </c>
      <c r="AS188" s="34">
        <v>4216</v>
      </c>
      <c r="AT188" s="34">
        <v>4236</v>
      </c>
      <c r="AU188" s="34">
        <v>4257</v>
      </c>
      <c r="AV188" s="34">
        <v>4278</v>
      </c>
      <c r="AW188" s="34">
        <v>4299</v>
      </c>
      <c r="AX188" s="34">
        <v>4320</v>
      </c>
      <c r="AY188" s="34">
        <v>4340</v>
      </c>
      <c r="AZ188" s="34">
        <v>4361</v>
      </c>
      <c r="BA188" s="34">
        <v>4381.5</v>
      </c>
      <c r="BB188" s="34">
        <v>4402.1000000000004</v>
      </c>
      <c r="BC188" s="34">
        <v>4422.7</v>
      </c>
      <c r="BD188" s="34">
        <v>4443.3</v>
      </c>
      <c r="BE188" s="34">
        <v>4463.8999999999996</v>
      </c>
      <c r="BF188" s="34">
        <v>4484.5</v>
      </c>
      <c r="BG188" s="34">
        <v>4505.1000000000004</v>
      </c>
      <c r="BH188" s="34">
        <v>4525.7</v>
      </c>
      <c r="BI188" s="34">
        <v>4546.3</v>
      </c>
      <c r="BJ188" s="34">
        <v>4566.8999999999996</v>
      </c>
      <c r="BK188" s="34">
        <v>4587.5</v>
      </c>
      <c r="BL188" s="34">
        <v>4608.1000000000004</v>
      </c>
      <c r="BM188" s="34">
        <f t="shared" si="40"/>
        <v>53937.599999999999</v>
      </c>
      <c r="BN188" s="34">
        <f t="shared" si="43"/>
        <v>4400</v>
      </c>
      <c r="BO188" s="34">
        <f t="shared" si="43"/>
        <v>4400</v>
      </c>
      <c r="BP188" s="34">
        <f t="shared" si="43"/>
        <v>4400</v>
      </c>
      <c r="BQ188" s="34">
        <f t="shared" si="43"/>
        <v>4400</v>
      </c>
      <c r="BR188" s="34">
        <f t="shared" si="43"/>
        <v>4500</v>
      </c>
      <c r="BS188" s="34">
        <f t="shared" si="43"/>
        <v>4500</v>
      </c>
      <c r="BT188" s="34">
        <f t="shared" si="42"/>
        <v>4500</v>
      </c>
      <c r="BU188" s="34">
        <f t="shared" si="42"/>
        <v>4500</v>
      </c>
      <c r="BV188" s="34">
        <f t="shared" si="42"/>
        <v>4600</v>
      </c>
      <c r="BW188" s="34">
        <f t="shared" si="39"/>
        <v>4600</v>
      </c>
      <c r="BX188" s="34">
        <f t="shared" si="39"/>
        <v>4600</v>
      </c>
      <c r="BY188" s="34">
        <f t="shared" si="39"/>
        <v>4600</v>
      </c>
      <c r="BZ188" s="64">
        <f t="shared" si="41"/>
        <v>0.52985533035422006</v>
      </c>
    </row>
    <row r="189" spans="1:79" x14ac:dyDescent="0.25">
      <c r="A189" s="32" t="s">
        <v>436</v>
      </c>
      <c r="B189" s="33">
        <v>10</v>
      </c>
      <c r="C189" s="32" t="s">
        <v>318</v>
      </c>
      <c r="D189" s="32" t="s">
        <v>437</v>
      </c>
      <c r="E189" s="34">
        <v>6054</v>
      </c>
      <c r="F189" s="34">
        <v>6321</v>
      </c>
      <c r="G189" s="34">
        <v>5239</v>
      </c>
      <c r="H189" s="34">
        <v>4975</v>
      </c>
      <c r="I189" s="34">
        <v>3566</v>
      </c>
      <c r="J189" s="34">
        <v>2952</v>
      </c>
      <c r="K189" s="34">
        <v>2442</v>
      </c>
      <c r="L189" s="34">
        <v>1623</v>
      </c>
      <c r="M189" s="34">
        <v>1148</v>
      </c>
      <c r="N189" s="34">
        <v>1511</v>
      </c>
      <c r="O189" s="34">
        <v>2864</v>
      </c>
      <c r="P189" s="34">
        <v>3654</v>
      </c>
      <c r="Q189" s="34">
        <v>4248</v>
      </c>
      <c r="R189" s="34">
        <v>5283</v>
      </c>
      <c r="S189" s="34">
        <v>5299</v>
      </c>
      <c r="T189" s="34">
        <v>5425</v>
      </c>
      <c r="U189" s="34">
        <v>4741</v>
      </c>
      <c r="V189" s="34">
        <v>5226</v>
      </c>
      <c r="W189" s="34">
        <v>4394</v>
      </c>
      <c r="X189" s="34">
        <v>4716</v>
      </c>
      <c r="Y189" s="34">
        <v>5280</v>
      </c>
      <c r="Z189" s="34">
        <v>5318</v>
      </c>
      <c r="AA189" s="34">
        <v>6589</v>
      </c>
      <c r="AB189" s="34">
        <v>6191</v>
      </c>
      <c r="AC189" s="34">
        <v>5386</v>
      </c>
      <c r="AD189" s="34">
        <v>6694</v>
      </c>
      <c r="AE189" s="34">
        <v>7475</v>
      </c>
      <c r="AF189" s="34">
        <v>8201</v>
      </c>
      <c r="AG189" s="34">
        <v>7485</v>
      </c>
      <c r="AH189" s="34">
        <v>7318</v>
      </c>
      <c r="AI189" s="34">
        <v>7181</v>
      </c>
      <c r="AJ189" s="34">
        <v>5394</v>
      </c>
      <c r="AK189" s="34">
        <v>6540</v>
      </c>
      <c r="AL189" s="34">
        <v>7624</v>
      </c>
      <c r="AM189" s="34">
        <v>8332</v>
      </c>
      <c r="AN189" s="34">
        <v>7473</v>
      </c>
      <c r="AO189" s="34">
        <v>7598</v>
      </c>
      <c r="AP189" s="34">
        <v>7723</v>
      </c>
      <c r="AQ189" s="34">
        <v>7849</v>
      </c>
      <c r="AR189" s="34">
        <v>7974</v>
      </c>
      <c r="AS189" s="34">
        <v>8099</v>
      </c>
      <c r="AT189" s="34">
        <v>8224</v>
      </c>
      <c r="AU189" s="34">
        <v>8349</v>
      </c>
      <c r="AV189" s="34">
        <v>8474</v>
      </c>
      <c r="AW189" s="34">
        <v>8600</v>
      </c>
      <c r="AX189" s="34">
        <v>8725</v>
      </c>
      <c r="AY189" s="34">
        <v>8850</v>
      </c>
      <c r="AZ189" s="34">
        <v>8975</v>
      </c>
      <c r="BA189" s="34">
        <v>9100</v>
      </c>
      <c r="BB189" s="34">
        <v>9225</v>
      </c>
      <c r="BC189" s="34">
        <v>9350</v>
      </c>
      <c r="BD189" s="34">
        <v>9475</v>
      </c>
      <c r="BE189" s="34">
        <v>9600</v>
      </c>
      <c r="BF189" s="34">
        <v>9725</v>
      </c>
      <c r="BG189" s="34">
        <v>9850</v>
      </c>
      <c r="BH189" s="34">
        <v>9975</v>
      </c>
      <c r="BI189" s="34">
        <v>10100</v>
      </c>
      <c r="BJ189" s="34">
        <v>10225</v>
      </c>
      <c r="BK189" s="34">
        <v>10350</v>
      </c>
      <c r="BL189" s="34">
        <v>10475</v>
      </c>
      <c r="BM189" s="34">
        <f t="shared" si="40"/>
        <v>117450</v>
      </c>
      <c r="BN189" s="34">
        <f t="shared" si="43"/>
        <v>9000</v>
      </c>
      <c r="BO189" s="34">
        <f t="shared" si="43"/>
        <v>9100</v>
      </c>
      <c r="BP189" s="34">
        <f t="shared" si="43"/>
        <v>9300</v>
      </c>
      <c r="BQ189" s="34">
        <f t="shared" si="43"/>
        <v>9400</v>
      </c>
      <c r="BR189" s="34">
        <f t="shared" si="43"/>
        <v>9600</v>
      </c>
      <c r="BS189" s="34">
        <f t="shared" si="43"/>
        <v>9700</v>
      </c>
      <c r="BT189" s="34">
        <f t="shared" si="42"/>
        <v>9900</v>
      </c>
      <c r="BU189" s="34">
        <f t="shared" si="42"/>
        <v>10000</v>
      </c>
      <c r="BV189" s="34">
        <f t="shared" si="42"/>
        <v>10200</v>
      </c>
      <c r="BW189" s="34">
        <f t="shared" si="39"/>
        <v>10300</v>
      </c>
      <c r="BX189" s="34">
        <f t="shared" si="39"/>
        <v>10500</v>
      </c>
      <c r="BY189" s="34">
        <f t="shared" si="39"/>
        <v>10600</v>
      </c>
      <c r="BZ189" s="64">
        <f t="shared" si="41"/>
        <v>0.9017888968599207</v>
      </c>
    </row>
    <row r="190" spans="1:79" x14ac:dyDescent="0.25">
      <c r="A190" s="32" t="s">
        <v>438</v>
      </c>
      <c r="B190" s="33">
        <v>10</v>
      </c>
      <c r="C190" s="32" t="s">
        <v>318</v>
      </c>
      <c r="D190" s="32" t="s">
        <v>439</v>
      </c>
      <c r="E190" s="34">
        <v>3467</v>
      </c>
      <c r="F190" s="34">
        <v>2856</v>
      </c>
      <c r="G190" s="34">
        <v>2829</v>
      </c>
      <c r="H190" s="34">
        <v>3326</v>
      </c>
      <c r="I190" s="34">
        <v>3715</v>
      </c>
      <c r="J190" s="34">
        <v>5345</v>
      </c>
      <c r="K190" s="34">
        <v>4931</v>
      </c>
      <c r="L190" s="34">
        <v>4104</v>
      </c>
      <c r="M190" s="34">
        <v>4114</v>
      </c>
      <c r="N190" s="34">
        <v>4440</v>
      </c>
      <c r="O190" s="34">
        <v>5182</v>
      </c>
      <c r="P190" s="34">
        <v>4664</v>
      </c>
      <c r="Q190" s="34">
        <v>5560</v>
      </c>
      <c r="R190" s="34">
        <v>5352</v>
      </c>
      <c r="S190" s="34">
        <v>5191</v>
      </c>
      <c r="T190" s="34">
        <v>5129</v>
      </c>
      <c r="U190" s="34">
        <v>5001</v>
      </c>
      <c r="V190" s="34">
        <v>5412</v>
      </c>
      <c r="W190" s="34">
        <v>5393</v>
      </c>
      <c r="X190" s="34">
        <v>4265</v>
      </c>
      <c r="Y190" s="34">
        <v>3058</v>
      </c>
      <c r="Z190" s="34">
        <v>4984</v>
      </c>
      <c r="AA190" s="34">
        <v>5164</v>
      </c>
      <c r="AB190" s="34">
        <v>4544</v>
      </c>
      <c r="AC190" s="34">
        <v>4640</v>
      </c>
      <c r="AD190" s="34">
        <v>5871</v>
      </c>
      <c r="AE190" s="34">
        <v>6414</v>
      </c>
      <c r="AF190" s="34">
        <v>4866</v>
      </c>
      <c r="AG190" s="34">
        <v>6242</v>
      </c>
      <c r="AH190" s="34">
        <v>5765</v>
      </c>
      <c r="AI190" s="34">
        <v>6056</v>
      </c>
      <c r="AJ190" s="34">
        <v>6421</v>
      </c>
      <c r="AK190" s="34">
        <v>6287</v>
      </c>
      <c r="AL190" s="34">
        <v>5182</v>
      </c>
      <c r="AM190" s="34">
        <v>5659</v>
      </c>
      <c r="AN190" s="34">
        <v>6126</v>
      </c>
      <c r="AO190" s="34">
        <v>6195</v>
      </c>
      <c r="AP190" s="34">
        <v>6263</v>
      </c>
      <c r="AQ190" s="34">
        <v>6331</v>
      </c>
      <c r="AR190" s="34">
        <v>6399</v>
      </c>
      <c r="AS190" s="34">
        <v>6468</v>
      </c>
      <c r="AT190" s="34">
        <v>6536</v>
      </c>
      <c r="AU190" s="34">
        <v>6604</v>
      </c>
      <c r="AV190" s="34">
        <v>6672</v>
      </c>
      <c r="AW190" s="34">
        <v>6740</v>
      </c>
      <c r="AX190" s="34">
        <v>6809</v>
      </c>
      <c r="AY190" s="34">
        <v>6877</v>
      </c>
      <c r="AZ190" s="34">
        <v>6945</v>
      </c>
      <c r="BA190" s="34">
        <v>7013.5</v>
      </c>
      <c r="BB190" s="34">
        <v>7081.8</v>
      </c>
      <c r="BC190" s="34">
        <v>7150.1</v>
      </c>
      <c r="BD190" s="34">
        <v>7218.4</v>
      </c>
      <c r="BE190" s="34">
        <v>7286.7</v>
      </c>
      <c r="BF190" s="34">
        <v>7355</v>
      </c>
      <c r="BG190" s="34">
        <v>7423.3</v>
      </c>
      <c r="BH190" s="34">
        <v>7491.6</v>
      </c>
      <c r="BI190" s="34">
        <v>7559.9</v>
      </c>
      <c r="BJ190" s="34">
        <v>7628.2</v>
      </c>
      <c r="BK190" s="34">
        <v>7696.5</v>
      </c>
      <c r="BL190" s="34">
        <v>7764.8</v>
      </c>
      <c r="BM190" s="34">
        <f t="shared" si="40"/>
        <v>88669.8</v>
      </c>
      <c r="BN190" s="34">
        <f t="shared" si="43"/>
        <v>7000</v>
      </c>
      <c r="BO190" s="34">
        <f t="shared" si="43"/>
        <v>7000</v>
      </c>
      <c r="BP190" s="34">
        <f t="shared" si="43"/>
        <v>7100</v>
      </c>
      <c r="BQ190" s="34">
        <f t="shared" si="43"/>
        <v>7200</v>
      </c>
      <c r="BR190" s="34">
        <f t="shared" si="43"/>
        <v>7300</v>
      </c>
      <c r="BS190" s="34">
        <f t="shared" si="43"/>
        <v>7400</v>
      </c>
      <c r="BT190" s="34">
        <f t="shared" si="42"/>
        <v>7400</v>
      </c>
      <c r="BU190" s="34">
        <f t="shared" si="42"/>
        <v>7500</v>
      </c>
      <c r="BV190" s="34">
        <f t="shared" si="42"/>
        <v>7600</v>
      </c>
      <c r="BW190" s="34">
        <f t="shared" si="39"/>
        <v>7700</v>
      </c>
      <c r="BX190" s="34">
        <f t="shared" si="39"/>
        <v>7700</v>
      </c>
      <c r="BY190" s="34">
        <f t="shared" si="39"/>
        <v>7800</v>
      </c>
      <c r="BZ190" s="64">
        <f t="shared" si="41"/>
        <v>0.91201852209371759</v>
      </c>
    </row>
    <row r="191" spans="1:79" x14ac:dyDescent="0.25">
      <c r="A191" s="32" t="s">
        <v>440</v>
      </c>
      <c r="B191" s="33">
        <v>10</v>
      </c>
      <c r="C191" s="32" t="s">
        <v>318</v>
      </c>
      <c r="D191" s="32" t="s">
        <v>441</v>
      </c>
      <c r="E191" s="34">
        <v>8343</v>
      </c>
      <c r="F191" s="34">
        <v>9271</v>
      </c>
      <c r="G191" s="34">
        <v>9301</v>
      </c>
      <c r="H191" s="34">
        <v>8651</v>
      </c>
      <c r="I191" s="34">
        <v>9465</v>
      </c>
      <c r="J191" s="34">
        <v>10352</v>
      </c>
      <c r="K191" s="34">
        <v>10103</v>
      </c>
      <c r="L191" s="34">
        <v>10244</v>
      </c>
      <c r="M191" s="34">
        <v>10485</v>
      </c>
      <c r="N191" s="34">
        <v>11937</v>
      </c>
      <c r="O191" s="34">
        <v>11351</v>
      </c>
      <c r="P191" s="34">
        <v>12549</v>
      </c>
      <c r="Q191" s="34">
        <v>12941</v>
      </c>
      <c r="R191" s="34">
        <v>14142</v>
      </c>
      <c r="S191" s="34">
        <v>13349</v>
      </c>
      <c r="T191" s="34">
        <v>12538</v>
      </c>
      <c r="U191" s="34">
        <v>11988</v>
      </c>
      <c r="V191" s="34">
        <v>11575</v>
      </c>
      <c r="W191" s="34">
        <v>12306</v>
      </c>
      <c r="X191" s="34">
        <v>12039</v>
      </c>
      <c r="Y191" s="34">
        <v>11978</v>
      </c>
      <c r="Z191" s="34">
        <v>11613</v>
      </c>
      <c r="AA191" s="34">
        <v>9786</v>
      </c>
      <c r="AB191" s="34">
        <v>9713</v>
      </c>
      <c r="AC191" s="34">
        <v>10810</v>
      </c>
      <c r="AD191" s="34">
        <v>10895</v>
      </c>
      <c r="AE191" s="34">
        <v>10122</v>
      </c>
      <c r="AF191" s="34">
        <v>10881</v>
      </c>
      <c r="AG191" s="34">
        <v>9954</v>
      </c>
      <c r="AH191" s="34">
        <v>9837</v>
      </c>
      <c r="AI191" s="34">
        <v>11291</v>
      </c>
      <c r="AJ191" s="34">
        <v>10645</v>
      </c>
      <c r="AK191" s="34">
        <v>11459</v>
      </c>
      <c r="AL191" s="34">
        <v>11631</v>
      </c>
      <c r="AM191" s="34">
        <v>10748</v>
      </c>
      <c r="AN191" s="34">
        <v>11475</v>
      </c>
      <c r="AO191" s="34">
        <v>11502</v>
      </c>
      <c r="AP191" s="34">
        <v>11530</v>
      </c>
      <c r="AQ191" s="34">
        <v>11557</v>
      </c>
      <c r="AR191" s="34">
        <v>11585</v>
      </c>
      <c r="AS191" s="34">
        <v>11612</v>
      </c>
      <c r="AT191" s="34">
        <v>11639</v>
      </c>
      <c r="AU191" s="34">
        <v>11667</v>
      </c>
      <c r="AV191" s="34">
        <v>11694</v>
      </c>
      <c r="AW191" s="34">
        <v>11722</v>
      </c>
      <c r="AX191" s="34">
        <v>11749</v>
      </c>
      <c r="AY191" s="34">
        <v>11777</v>
      </c>
      <c r="AZ191" s="34">
        <v>11804</v>
      </c>
      <c r="BA191" s="34">
        <v>11831.5</v>
      </c>
      <c r="BB191" s="34">
        <v>11858.9</v>
      </c>
      <c r="BC191" s="34">
        <v>11886.3</v>
      </c>
      <c r="BD191" s="34">
        <v>11913.7</v>
      </c>
      <c r="BE191" s="34">
        <v>11941.1</v>
      </c>
      <c r="BF191" s="34">
        <v>11968.5</v>
      </c>
      <c r="BG191" s="34">
        <v>11995.9</v>
      </c>
      <c r="BH191" s="34">
        <v>12023.3</v>
      </c>
      <c r="BI191" s="34">
        <v>12050.7</v>
      </c>
      <c r="BJ191" s="34">
        <v>12078.1</v>
      </c>
      <c r="BK191" s="34">
        <v>12105.5</v>
      </c>
      <c r="BL191" s="34">
        <v>12132.9</v>
      </c>
      <c r="BM191" s="65">
        <f>SUM(AO191:AZ191)*(1+0.025)</f>
        <v>143333.94999999998</v>
      </c>
      <c r="BN191" s="65">
        <f>ROUND($BM191/SUM($AO191:$AZ191)*AO191,-2)</f>
        <v>11800</v>
      </c>
      <c r="BO191" s="65">
        <f t="shared" ref="BO191:BV191" si="44">ROUND($BM191/SUM($AO191:$AZ191)*AP191,-2)</f>
        <v>11800</v>
      </c>
      <c r="BP191" s="65">
        <f t="shared" si="44"/>
        <v>11800</v>
      </c>
      <c r="BQ191" s="65">
        <f t="shared" si="44"/>
        <v>11900</v>
      </c>
      <c r="BR191" s="65">
        <f t="shared" si="44"/>
        <v>11900</v>
      </c>
      <c r="BS191" s="65">
        <f t="shared" si="44"/>
        <v>11900</v>
      </c>
      <c r="BT191" s="65">
        <f t="shared" si="44"/>
        <v>12000</v>
      </c>
      <c r="BU191" s="65">
        <f t="shared" si="44"/>
        <v>12000</v>
      </c>
      <c r="BV191" s="65">
        <f t="shared" si="44"/>
        <v>12000</v>
      </c>
      <c r="BW191" s="65">
        <f t="shared" si="39"/>
        <v>12000</v>
      </c>
      <c r="BX191" s="65">
        <f t="shared" si="39"/>
        <v>12100</v>
      </c>
      <c r="BY191" s="65">
        <f t="shared" si="39"/>
        <v>12100</v>
      </c>
      <c r="BZ191" s="64">
        <f t="shared" si="41"/>
        <v>0.43603288128888623</v>
      </c>
      <c r="CA191" s="54"/>
    </row>
    <row r="192" spans="1:79" x14ac:dyDescent="0.25">
      <c r="A192" s="32" t="s">
        <v>442</v>
      </c>
      <c r="B192" s="33">
        <v>10</v>
      </c>
      <c r="C192" s="32" t="s">
        <v>318</v>
      </c>
      <c r="D192" s="32" t="s">
        <v>443</v>
      </c>
      <c r="E192" s="34">
        <v>9333</v>
      </c>
      <c r="F192" s="34">
        <v>9054</v>
      </c>
      <c r="G192" s="34">
        <v>8376</v>
      </c>
      <c r="H192" s="34">
        <v>7370</v>
      </c>
      <c r="I192" s="34">
        <v>7283</v>
      </c>
      <c r="J192" s="34">
        <v>7600</v>
      </c>
      <c r="K192" s="34">
        <v>7023</v>
      </c>
      <c r="L192" s="34">
        <v>7030</v>
      </c>
      <c r="M192" s="34">
        <v>8418</v>
      </c>
      <c r="N192" s="34">
        <v>7880</v>
      </c>
      <c r="O192" s="34">
        <v>6850</v>
      </c>
      <c r="P192" s="34">
        <v>4993</v>
      </c>
      <c r="Q192" s="34">
        <v>4832</v>
      </c>
      <c r="R192" s="34">
        <v>3630</v>
      </c>
      <c r="S192" s="34">
        <v>3173</v>
      </c>
      <c r="T192" s="34">
        <v>3749</v>
      </c>
      <c r="U192" s="34">
        <v>3855</v>
      </c>
      <c r="V192" s="34">
        <v>2398</v>
      </c>
      <c r="W192" s="34">
        <v>1681</v>
      </c>
      <c r="X192" s="34">
        <v>1427</v>
      </c>
      <c r="Y192" s="34">
        <v>1532</v>
      </c>
      <c r="Z192" s="34">
        <v>498</v>
      </c>
      <c r="AA192" s="34">
        <v>238</v>
      </c>
      <c r="AB192" s="34">
        <v>591</v>
      </c>
      <c r="AC192" s="34">
        <v>1414</v>
      </c>
      <c r="AD192" s="34">
        <v>845</v>
      </c>
      <c r="AE192" s="34">
        <v>920</v>
      </c>
      <c r="AF192" s="34">
        <v>860</v>
      </c>
      <c r="AG192" s="34">
        <v>969</v>
      </c>
      <c r="AH192" s="34">
        <v>665</v>
      </c>
      <c r="AI192" s="34">
        <v>-808</v>
      </c>
      <c r="AJ192" s="34">
        <v>-1033</v>
      </c>
      <c r="AK192" s="34">
        <v>-7</v>
      </c>
      <c r="AL192" s="34">
        <v>1144</v>
      </c>
      <c r="AM192" s="34">
        <v>322</v>
      </c>
      <c r="AN192" s="34">
        <v>-1876</v>
      </c>
      <c r="AO192" s="34">
        <v>-2177</v>
      </c>
      <c r="AP192" s="34">
        <v>-2478</v>
      </c>
      <c r="AQ192" s="34">
        <v>-2779</v>
      </c>
      <c r="AR192" s="34">
        <v>-3081</v>
      </c>
      <c r="AS192" s="34">
        <v>-3382</v>
      </c>
      <c r="AT192" s="34">
        <v>-3683</v>
      </c>
      <c r="AU192" s="34">
        <v>-3984</v>
      </c>
      <c r="AV192" s="34">
        <v>-4285</v>
      </c>
      <c r="AW192" s="34">
        <v>-4587</v>
      </c>
      <c r="AX192" s="34">
        <v>-4888</v>
      </c>
      <c r="AY192" s="34">
        <v>-5189</v>
      </c>
      <c r="AZ192" s="34">
        <v>-5490</v>
      </c>
      <c r="BA192" s="34">
        <v>-5791</v>
      </c>
      <c r="BB192" s="34">
        <v>-6092</v>
      </c>
      <c r="BC192" s="34">
        <v>-6393</v>
      </c>
      <c r="BD192" s="34">
        <v>-6694</v>
      </c>
      <c r="BE192" s="34">
        <v>-6995</v>
      </c>
      <c r="BF192" s="34">
        <v>-7296</v>
      </c>
      <c r="BG192" s="34">
        <v>-7597</v>
      </c>
      <c r="BH192" s="34">
        <v>-7898</v>
      </c>
      <c r="BI192" s="34">
        <v>-8199</v>
      </c>
      <c r="BJ192" s="34">
        <v>-8500</v>
      </c>
      <c r="BK192" s="34">
        <v>-8801</v>
      </c>
      <c r="BL192" s="34">
        <v>-9102</v>
      </c>
      <c r="BM192" s="34">
        <f t="shared" si="40"/>
        <v>-89358</v>
      </c>
      <c r="BN192" s="34">
        <f t="shared" si="43"/>
        <v>-4200</v>
      </c>
      <c r="BO192" s="34">
        <f t="shared" si="43"/>
        <v>-4800</v>
      </c>
      <c r="BP192" s="34">
        <f t="shared" si="43"/>
        <v>-5400</v>
      </c>
      <c r="BQ192" s="34">
        <f t="shared" si="43"/>
        <v>-6000</v>
      </c>
      <c r="BR192" s="34">
        <f t="shared" si="43"/>
        <v>-6600</v>
      </c>
      <c r="BS192" s="34">
        <f t="shared" si="43"/>
        <v>-7200</v>
      </c>
      <c r="BT192" s="34">
        <f t="shared" si="42"/>
        <v>-7700</v>
      </c>
      <c r="BU192" s="34">
        <f t="shared" si="42"/>
        <v>-8300</v>
      </c>
      <c r="BV192" s="34">
        <f t="shared" si="42"/>
        <v>-8900</v>
      </c>
      <c r="BW192" s="34">
        <f t="shared" si="39"/>
        <v>-9500</v>
      </c>
      <c r="BX192" s="34">
        <f t="shared" si="39"/>
        <v>-10100</v>
      </c>
      <c r="BY192" s="34">
        <f t="shared" si="39"/>
        <v>-10700</v>
      </c>
      <c r="BZ192" s="64">
        <f t="shared" si="41"/>
        <v>0.98735537119847683</v>
      </c>
    </row>
    <row r="193" spans="1:78" x14ac:dyDescent="0.25">
      <c r="A193" s="32" t="s">
        <v>444</v>
      </c>
      <c r="B193" s="33">
        <v>10</v>
      </c>
      <c r="C193" s="32" t="s">
        <v>318</v>
      </c>
      <c r="D193" s="32" t="s">
        <v>445</v>
      </c>
      <c r="E193" s="34">
        <v>9763</v>
      </c>
      <c r="F193" s="34">
        <v>9158</v>
      </c>
      <c r="G193" s="34">
        <v>9317</v>
      </c>
      <c r="H193" s="34">
        <v>8470</v>
      </c>
      <c r="I193" s="34">
        <v>8785</v>
      </c>
      <c r="J193" s="34">
        <v>8023</v>
      </c>
      <c r="K193" s="34">
        <v>9372</v>
      </c>
      <c r="L193" s="34">
        <v>10810</v>
      </c>
      <c r="M193" s="34">
        <v>10750</v>
      </c>
      <c r="N193" s="34">
        <v>10899</v>
      </c>
      <c r="O193" s="34">
        <v>10951</v>
      </c>
      <c r="P193" s="34">
        <v>12094</v>
      </c>
      <c r="Q193" s="34">
        <v>12882</v>
      </c>
      <c r="R193" s="34">
        <v>11385</v>
      </c>
      <c r="S193" s="34">
        <v>10490</v>
      </c>
      <c r="T193" s="34">
        <v>10879</v>
      </c>
      <c r="U193" s="34">
        <v>9353</v>
      </c>
      <c r="V193" s="34">
        <v>9028</v>
      </c>
      <c r="W193" s="34">
        <v>8929</v>
      </c>
      <c r="X193" s="34">
        <v>9993</v>
      </c>
      <c r="Y193" s="34">
        <v>10055</v>
      </c>
      <c r="Z193" s="34">
        <v>10183</v>
      </c>
      <c r="AA193" s="34">
        <v>11654</v>
      </c>
      <c r="AB193" s="34">
        <v>12211</v>
      </c>
      <c r="AC193" s="34">
        <v>13371</v>
      </c>
      <c r="AD193" s="34">
        <v>12650</v>
      </c>
      <c r="AE193" s="34">
        <v>11894</v>
      </c>
      <c r="AF193" s="34">
        <v>12353</v>
      </c>
      <c r="AG193" s="34">
        <v>11385</v>
      </c>
      <c r="AH193" s="34">
        <v>11340</v>
      </c>
      <c r="AI193" s="34">
        <v>10156</v>
      </c>
      <c r="AJ193" s="34">
        <v>10592</v>
      </c>
      <c r="AK193" s="34">
        <v>12264</v>
      </c>
      <c r="AL193" s="34">
        <v>10740</v>
      </c>
      <c r="AM193" s="34">
        <v>11488</v>
      </c>
      <c r="AN193" s="34">
        <v>11943</v>
      </c>
      <c r="AO193" s="34">
        <v>12013</v>
      </c>
      <c r="AP193" s="34">
        <v>12084</v>
      </c>
      <c r="AQ193" s="34">
        <v>12154</v>
      </c>
      <c r="AR193" s="34">
        <v>12225</v>
      </c>
      <c r="AS193" s="34">
        <v>12295</v>
      </c>
      <c r="AT193" s="34">
        <v>12365</v>
      </c>
      <c r="AU193" s="34">
        <v>12436</v>
      </c>
      <c r="AV193" s="34">
        <v>12506</v>
      </c>
      <c r="AW193" s="34">
        <v>12576</v>
      </c>
      <c r="AX193" s="34">
        <v>12647</v>
      </c>
      <c r="AY193" s="34">
        <v>12717</v>
      </c>
      <c r="AZ193" s="34">
        <v>12788</v>
      </c>
      <c r="BA193" s="34">
        <v>12858.5</v>
      </c>
      <c r="BB193" s="34">
        <v>12929.1</v>
      </c>
      <c r="BC193" s="34">
        <v>12999.7</v>
      </c>
      <c r="BD193" s="34">
        <v>13070.3</v>
      </c>
      <c r="BE193" s="34">
        <v>13140.9</v>
      </c>
      <c r="BF193" s="34">
        <v>13211.5</v>
      </c>
      <c r="BG193" s="34">
        <v>13282.1</v>
      </c>
      <c r="BH193" s="34">
        <v>13352.7</v>
      </c>
      <c r="BI193" s="34">
        <v>13423.3</v>
      </c>
      <c r="BJ193" s="34">
        <v>13493.9</v>
      </c>
      <c r="BK193" s="34">
        <v>13564.5</v>
      </c>
      <c r="BL193" s="34">
        <v>13635.1</v>
      </c>
      <c r="BM193" s="34">
        <f t="shared" si="40"/>
        <v>158961.60000000001</v>
      </c>
      <c r="BN193" s="34">
        <f t="shared" si="43"/>
        <v>12800</v>
      </c>
      <c r="BO193" s="34">
        <f t="shared" si="43"/>
        <v>12900</v>
      </c>
      <c r="BP193" s="34">
        <f t="shared" si="43"/>
        <v>13000</v>
      </c>
      <c r="BQ193" s="34">
        <f t="shared" si="43"/>
        <v>13100</v>
      </c>
      <c r="BR193" s="34">
        <f t="shared" si="43"/>
        <v>13100</v>
      </c>
      <c r="BS193" s="34">
        <f t="shared" si="43"/>
        <v>13200</v>
      </c>
      <c r="BT193" s="34">
        <f t="shared" si="42"/>
        <v>13300</v>
      </c>
      <c r="BU193" s="34">
        <f t="shared" si="42"/>
        <v>13400</v>
      </c>
      <c r="BV193" s="34">
        <f t="shared" si="42"/>
        <v>13400</v>
      </c>
      <c r="BW193" s="34">
        <f t="shared" si="42"/>
        <v>13500</v>
      </c>
      <c r="BX193" s="34">
        <f t="shared" si="42"/>
        <v>13600</v>
      </c>
      <c r="BY193" s="34">
        <f t="shared" si="42"/>
        <v>13700</v>
      </c>
      <c r="BZ193" s="64">
        <f t="shared" si="41"/>
        <v>0.81891877652171241</v>
      </c>
    </row>
    <row r="194" spans="1:78" x14ac:dyDescent="0.25">
      <c r="A194" s="32" t="s">
        <v>446</v>
      </c>
      <c r="B194" s="33">
        <v>10</v>
      </c>
      <c r="C194" s="32" t="s">
        <v>318</v>
      </c>
      <c r="D194" s="32" t="s">
        <v>447</v>
      </c>
      <c r="E194" s="34">
        <v>8110</v>
      </c>
      <c r="F194" s="34">
        <v>8870</v>
      </c>
      <c r="G194" s="34">
        <v>9742</v>
      </c>
      <c r="H194" s="34">
        <v>9698</v>
      </c>
      <c r="I194" s="34">
        <v>11202</v>
      </c>
      <c r="J194" s="34">
        <v>11200</v>
      </c>
      <c r="K194" s="34">
        <v>10317</v>
      </c>
      <c r="L194" s="34">
        <v>10434</v>
      </c>
      <c r="M194" s="34">
        <v>11037</v>
      </c>
      <c r="N194" s="34">
        <v>10806</v>
      </c>
      <c r="O194" s="34">
        <v>10035</v>
      </c>
      <c r="P194" s="34">
        <v>11425</v>
      </c>
      <c r="Q194" s="34">
        <v>11333</v>
      </c>
      <c r="R194" s="34">
        <v>12189</v>
      </c>
      <c r="S194" s="34">
        <v>13537</v>
      </c>
      <c r="T194" s="34">
        <v>12812</v>
      </c>
      <c r="U194" s="34">
        <v>11565</v>
      </c>
      <c r="V194" s="34">
        <v>12837</v>
      </c>
      <c r="W194" s="34">
        <v>13593</v>
      </c>
      <c r="X194" s="34">
        <v>14497</v>
      </c>
      <c r="Y194" s="34">
        <v>13654</v>
      </c>
      <c r="Z194" s="34">
        <v>12311</v>
      </c>
      <c r="AA194" s="34">
        <v>12606</v>
      </c>
      <c r="AB194" s="34">
        <v>11284</v>
      </c>
      <c r="AC194" s="34">
        <v>11429</v>
      </c>
      <c r="AD194" s="34">
        <v>10518</v>
      </c>
      <c r="AE194" s="34">
        <v>9848</v>
      </c>
      <c r="AF194" s="34">
        <v>11589</v>
      </c>
      <c r="AG194" s="34">
        <v>11514</v>
      </c>
      <c r="AH194" s="34">
        <v>12096</v>
      </c>
      <c r="AI194" s="34">
        <v>13669</v>
      </c>
      <c r="AJ194" s="34">
        <v>14176</v>
      </c>
      <c r="AK194" s="34">
        <v>14025</v>
      </c>
      <c r="AL194" s="34">
        <v>14155</v>
      </c>
      <c r="AM194" s="34">
        <v>15205</v>
      </c>
      <c r="AN194" s="34">
        <v>13867</v>
      </c>
      <c r="AO194" s="34">
        <v>13981</v>
      </c>
      <c r="AP194" s="34">
        <v>14096</v>
      </c>
      <c r="AQ194" s="34">
        <v>14210</v>
      </c>
      <c r="AR194" s="34">
        <v>14324</v>
      </c>
      <c r="AS194" s="34">
        <v>14439</v>
      </c>
      <c r="AT194" s="34">
        <v>14553</v>
      </c>
      <c r="AU194" s="34">
        <v>14667</v>
      </c>
      <c r="AV194" s="34">
        <v>14782</v>
      </c>
      <c r="AW194" s="34">
        <v>14896</v>
      </c>
      <c r="AX194" s="34">
        <v>15010</v>
      </c>
      <c r="AY194" s="34">
        <v>15125</v>
      </c>
      <c r="AZ194" s="34">
        <v>15239</v>
      </c>
      <c r="BA194" s="34">
        <v>15353.5</v>
      </c>
      <c r="BB194" s="34">
        <v>15467.9</v>
      </c>
      <c r="BC194" s="34">
        <v>15582.3</v>
      </c>
      <c r="BD194" s="34">
        <v>15696.7</v>
      </c>
      <c r="BE194" s="34">
        <v>15811.1</v>
      </c>
      <c r="BF194" s="34">
        <v>15925.5</v>
      </c>
      <c r="BG194" s="34">
        <v>16039.9</v>
      </c>
      <c r="BH194" s="34">
        <v>16154.3</v>
      </c>
      <c r="BI194" s="34">
        <v>16268.7</v>
      </c>
      <c r="BJ194" s="34">
        <v>16383.1</v>
      </c>
      <c r="BK194" s="34">
        <v>16497.5</v>
      </c>
      <c r="BL194" s="34">
        <v>16611.900000000001</v>
      </c>
      <c r="BM194" s="34">
        <f t="shared" si="40"/>
        <v>191792.4</v>
      </c>
      <c r="BN194" s="34">
        <f t="shared" si="43"/>
        <v>15300</v>
      </c>
      <c r="BO194" s="34">
        <f t="shared" si="43"/>
        <v>15400</v>
      </c>
      <c r="BP194" s="34">
        <f t="shared" si="43"/>
        <v>15500</v>
      </c>
      <c r="BQ194" s="34">
        <f t="shared" si="43"/>
        <v>15700</v>
      </c>
      <c r="BR194" s="34">
        <f t="shared" si="43"/>
        <v>15800</v>
      </c>
      <c r="BS194" s="34">
        <f t="shared" si="43"/>
        <v>15900</v>
      </c>
      <c r="BT194" s="34">
        <f t="shared" si="42"/>
        <v>16000</v>
      </c>
      <c r="BU194" s="34">
        <f t="shared" si="42"/>
        <v>16200</v>
      </c>
      <c r="BV194" s="34">
        <f t="shared" si="42"/>
        <v>16300</v>
      </c>
      <c r="BW194" s="34">
        <f t="shared" si="42"/>
        <v>16400</v>
      </c>
      <c r="BX194" s="34">
        <f t="shared" si="42"/>
        <v>16500</v>
      </c>
      <c r="BY194" s="34">
        <f t="shared" si="42"/>
        <v>16700</v>
      </c>
      <c r="BZ194" s="64">
        <f t="shared" si="41"/>
        <v>0.90572971602677199</v>
      </c>
    </row>
    <row r="195" spans="1:78" x14ac:dyDescent="0.25">
      <c r="A195" s="32" t="s">
        <v>448</v>
      </c>
      <c r="B195" s="33">
        <v>10</v>
      </c>
      <c r="C195" s="32" t="s">
        <v>318</v>
      </c>
      <c r="D195" s="32" t="s">
        <v>449</v>
      </c>
      <c r="E195" s="34">
        <v>12693</v>
      </c>
      <c r="F195" s="34">
        <v>12613</v>
      </c>
      <c r="G195" s="34">
        <v>11219</v>
      </c>
      <c r="H195" s="34">
        <v>11357</v>
      </c>
      <c r="I195" s="34">
        <v>11881</v>
      </c>
      <c r="J195" s="34">
        <v>10410</v>
      </c>
      <c r="K195" s="34">
        <v>9321</v>
      </c>
      <c r="L195" s="34">
        <v>7554</v>
      </c>
      <c r="M195" s="34">
        <v>6704</v>
      </c>
      <c r="N195" s="34">
        <v>7210</v>
      </c>
      <c r="O195" s="34">
        <v>7863</v>
      </c>
      <c r="P195" s="34">
        <v>7033</v>
      </c>
      <c r="Q195" s="34">
        <v>6892</v>
      </c>
      <c r="R195" s="34">
        <v>5720</v>
      </c>
      <c r="S195" s="34">
        <v>6267</v>
      </c>
      <c r="T195" s="34">
        <v>4626</v>
      </c>
      <c r="U195" s="34">
        <v>4818</v>
      </c>
      <c r="V195" s="34">
        <v>6331</v>
      </c>
      <c r="W195" s="34">
        <v>4478</v>
      </c>
      <c r="X195" s="34">
        <v>4863</v>
      </c>
      <c r="Y195" s="34">
        <v>4407</v>
      </c>
      <c r="Z195" s="34">
        <v>4861</v>
      </c>
      <c r="AA195" s="34">
        <v>5487</v>
      </c>
      <c r="AB195" s="34">
        <v>5779</v>
      </c>
      <c r="AC195" s="34">
        <v>6273</v>
      </c>
      <c r="AD195" s="34">
        <v>5264</v>
      </c>
      <c r="AE195" s="34">
        <v>6267</v>
      </c>
      <c r="AF195" s="34">
        <v>6636</v>
      </c>
      <c r="AG195" s="34">
        <v>7392</v>
      </c>
      <c r="AH195" s="34">
        <v>7520</v>
      </c>
      <c r="AI195" s="34">
        <v>7849</v>
      </c>
      <c r="AJ195" s="34">
        <v>6698</v>
      </c>
      <c r="AK195" s="34">
        <v>6892</v>
      </c>
      <c r="AL195" s="34">
        <v>5875</v>
      </c>
      <c r="AM195" s="34">
        <v>5952</v>
      </c>
      <c r="AN195" s="34">
        <v>4586</v>
      </c>
      <c r="AO195" s="34">
        <v>4439</v>
      </c>
      <c r="AP195" s="34">
        <v>4293</v>
      </c>
      <c r="AQ195" s="34">
        <v>4146</v>
      </c>
      <c r="AR195" s="34">
        <v>3999</v>
      </c>
      <c r="AS195" s="34">
        <v>3852</v>
      </c>
      <c r="AT195" s="34">
        <v>3705</v>
      </c>
      <c r="AU195" s="34">
        <v>3559</v>
      </c>
      <c r="AV195" s="34">
        <v>3412</v>
      </c>
      <c r="AW195" s="34">
        <v>3265</v>
      </c>
      <c r="AX195" s="34">
        <v>3118</v>
      </c>
      <c r="AY195" s="34">
        <v>2971</v>
      </c>
      <c r="AZ195" s="34">
        <v>2825</v>
      </c>
      <c r="BA195" s="34">
        <v>2678</v>
      </c>
      <c r="BB195" s="34">
        <v>2531.3000000000002</v>
      </c>
      <c r="BC195" s="34">
        <v>2384.6</v>
      </c>
      <c r="BD195" s="34">
        <v>2237.9</v>
      </c>
      <c r="BE195" s="34">
        <v>2091.1999999999998</v>
      </c>
      <c r="BF195" s="34">
        <v>1944.5</v>
      </c>
      <c r="BG195" s="34">
        <v>1797.8</v>
      </c>
      <c r="BH195" s="34">
        <v>1651.1</v>
      </c>
      <c r="BI195" s="34">
        <v>1504.4</v>
      </c>
      <c r="BJ195" s="34">
        <v>1357.7</v>
      </c>
      <c r="BK195" s="34">
        <v>1211</v>
      </c>
      <c r="BL195" s="34">
        <v>1064.3</v>
      </c>
      <c r="BM195" s="34">
        <f t="shared" ref="BM195:BM258" si="45">SUM(BA195:BL195)</f>
        <v>22453.8</v>
      </c>
      <c r="BN195" s="34">
        <f t="shared" si="43"/>
        <v>2300</v>
      </c>
      <c r="BO195" s="34">
        <f t="shared" si="43"/>
        <v>2200</v>
      </c>
      <c r="BP195" s="34">
        <f t="shared" si="43"/>
        <v>2100</v>
      </c>
      <c r="BQ195" s="34">
        <f t="shared" si="43"/>
        <v>2100</v>
      </c>
      <c r="BR195" s="34">
        <f t="shared" si="43"/>
        <v>2000</v>
      </c>
      <c r="BS195" s="34">
        <f t="shared" si="43"/>
        <v>1900</v>
      </c>
      <c r="BT195" s="34">
        <f t="shared" si="42"/>
        <v>1800</v>
      </c>
      <c r="BU195" s="34">
        <f t="shared" si="42"/>
        <v>1800</v>
      </c>
      <c r="BV195" s="34">
        <f t="shared" si="42"/>
        <v>1700</v>
      </c>
      <c r="BW195" s="34">
        <f t="shared" si="42"/>
        <v>1600</v>
      </c>
      <c r="BX195" s="34">
        <f t="shared" si="42"/>
        <v>1500</v>
      </c>
      <c r="BY195" s="34">
        <f t="shared" si="42"/>
        <v>1500</v>
      </c>
      <c r="BZ195" s="64">
        <f t="shared" ref="BZ195:BZ258" si="46">ABS(PEARSON(E195:BL195,$E$1:$BL$1))</f>
        <v>0.88179518624988606</v>
      </c>
    </row>
    <row r="196" spans="1:78" x14ac:dyDescent="0.25">
      <c r="A196" s="32" t="s">
        <v>450</v>
      </c>
      <c r="B196" s="33">
        <v>10</v>
      </c>
      <c r="C196" s="32" t="s">
        <v>318</v>
      </c>
      <c r="D196" s="32" t="s">
        <v>451</v>
      </c>
      <c r="E196" s="34">
        <v>4606</v>
      </c>
      <c r="F196" s="34">
        <v>4453</v>
      </c>
      <c r="G196" s="34">
        <v>4664</v>
      </c>
      <c r="H196" s="34">
        <v>4902</v>
      </c>
      <c r="I196" s="34">
        <v>5140</v>
      </c>
      <c r="J196" s="34">
        <v>4530</v>
      </c>
      <c r="K196" s="34">
        <v>3008</v>
      </c>
      <c r="L196" s="34">
        <v>4230</v>
      </c>
      <c r="M196" s="34">
        <v>3962</v>
      </c>
      <c r="N196" s="34">
        <v>3678</v>
      </c>
      <c r="O196" s="34">
        <v>4928</v>
      </c>
      <c r="P196" s="34">
        <v>4672</v>
      </c>
      <c r="Q196" s="34">
        <v>3882</v>
      </c>
      <c r="R196" s="34">
        <v>4695</v>
      </c>
      <c r="S196" s="34">
        <v>3678</v>
      </c>
      <c r="T196" s="34">
        <v>3962</v>
      </c>
      <c r="U196" s="34">
        <v>4241</v>
      </c>
      <c r="V196" s="34">
        <v>5908</v>
      </c>
      <c r="W196" s="34">
        <v>6160</v>
      </c>
      <c r="X196" s="34">
        <v>6010</v>
      </c>
      <c r="Y196" s="34">
        <v>6686</v>
      </c>
      <c r="Z196" s="34">
        <v>7004</v>
      </c>
      <c r="AA196" s="34">
        <v>6156</v>
      </c>
      <c r="AB196" s="34">
        <v>5764</v>
      </c>
      <c r="AC196" s="34">
        <v>4903</v>
      </c>
      <c r="AD196" s="34">
        <v>5611</v>
      </c>
      <c r="AE196" s="34">
        <v>6646</v>
      </c>
      <c r="AF196" s="34">
        <v>5696</v>
      </c>
      <c r="AG196" s="34">
        <v>4134</v>
      </c>
      <c r="AH196" s="34">
        <v>4445</v>
      </c>
      <c r="AI196" s="34">
        <v>5747</v>
      </c>
      <c r="AJ196" s="34">
        <v>5859</v>
      </c>
      <c r="AK196" s="34">
        <v>6162</v>
      </c>
      <c r="AL196" s="34">
        <v>5802</v>
      </c>
      <c r="AM196" s="34">
        <v>5125</v>
      </c>
      <c r="AN196" s="34">
        <v>5975</v>
      </c>
      <c r="AO196" s="34">
        <v>6026</v>
      </c>
      <c r="AP196" s="34">
        <v>6077</v>
      </c>
      <c r="AQ196" s="34">
        <v>6128</v>
      </c>
      <c r="AR196" s="34">
        <v>6179</v>
      </c>
      <c r="AS196" s="34">
        <v>6230</v>
      </c>
      <c r="AT196" s="34">
        <v>6281</v>
      </c>
      <c r="AU196" s="34">
        <v>6332</v>
      </c>
      <c r="AV196" s="34">
        <v>6383</v>
      </c>
      <c r="AW196" s="34">
        <v>6434</v>
      </c>
      <c r="AX196" s="34">
        <v>6485</v>
      </c>
      <c r="AY196" s="34">
        <v>6536</v>
      </c>
      <c r="AZ196" s="34">
        <v>6587</v>
      </c>
      <c r="BA196" s="34">
        <v>6638</v>
      </c>
      <c r="BB196" s="34">
        <v>6689</v>
      </c>
      <c r="BC196" s="34">
        <v>6740</v>
      </c>
      <c r="BD196" s="34">
        <v>6791</v>
      </c>
      <c r="BE196" s="34">
        <v>6842</v>
      </c>
      <c r="BF196" s="34">
        <v>6893</v>
      </c>
      <c r="BG196" s="34">
        <v>6944</v>
      </c>
      <c r="BH196" s="34">
        <v>6995</v>
      </c>
      <c r="BI196" s="34">
        <v>7046</v>
      </c>
      <c r="BJ196" s="34">
        <v>7097</v>
      </c>
      <c r="BK196" s="34">
        <v>7148</v>
      </c>
      <c r="BL196" s="34">
        <v>7199</v>
      </c>
      <c r="BM196" s="34">
        <f t="shared" si="45"/>
        <v>83022</v>
      </c>
      <c r="BN196" s="34">
        <f t="shared" si="43"/>
        <v>6600</v>
      </c>
      <c r="BO196" s="34">
        <f t="shared" si="43"/>
        <v>6700</v>
      </c>
      <c r="BP196" s="34">
        <f t="shared" si="43"/>
        <v>6700</v>
      </c>
      <c r="BQ196" s="34">
        <f t="shared" si="43"/>
        <v>6800</v>
      </c>
      <c r="BR196" s="34">
        <f t="shared" si="43"/>
        <v>6800</v>
      </c>
      <c r="BS196" s="34">
        <f t="shared" si="43"/>
        <v>6900</v>
      </c>
      <c r="BT196" s="34">
        <f t="shared" si="42"/>
        <v>6900</v>
      </c>
      <c r="BU196" s="34">
        <f t="shared" si="42"/>
        <v>7000</v>
      </c>
      <c r="BV196" s="34">
        <f t="shared" si="42"/>
        <v>7100</v>
      </c>
      <c r="BW196" s="34">
        <f t="shared" si="42"/>
        <v>7100</v>
      </c>
      <c r="BX196" s="34">
        <f t="shared" si="42"/>
        <v>7200</v>
      </c>
      <c r="BY196" s="34">
        <f t="shared" si="42"/>
        <v>7200</v>
      </c>
      <c r="BZ196" s="64">
        <f t="shared" si="46"/>
        <v>0.81511122056495</v>
      </c>
    </row>
    <row r="197" spans="1:78" x14ac:dyDescent="0.25">
      <c r="A197" s="32" t="s">
        <v>452</v>
      </c>
      <c r="B197" s="33">
        <v>10</v>
      </c>
      <c r="C197" s="32" t="s">
        <v>318</v>
      </c>
      <c r="D197" s="32" t="s">
        <v>453</v>
      </c>
      <c r="E197" s="34">
        <v>11693</v>
      </c>
      <c r="F197" s="34">
        <v>11710</v>
      </c>
      <c r="G197" s="34">
        <v>10537</v>
      </c>
      <c r="H197" s="34">
        <v>10308</v>
      </c>
      <c r="I197" s="34">
        <v>9318</v>
      </c>
      <c r="J197" s="34">
        <v>10507</v>
      </c>
      <c r="K197" s="34">
        <v>11158</v>
      </c>
      <c r="L197" s="34">
        <v>12436</v>
      </c>
      <c r="M197" s="34">
        <v>13967</v>
      </c>
      <c r="N197" s="34">
        <v>14234</v>
      </c>
      <c r="O197" s="34">
        <v>13273</v>
      </c>
      <c r="P197" s="34">
        <v>14122</v>
      </c>
      <c r="Q197" s="34">
        <v>13499</v>
      </c>
      <c r="R197" s="34">
        <v>12641</v>
      </c>
      <c r="S197" s="34">
        <v>10937</v>
      </c>
      <c r="T197" s="34">
        <v>12588</v>
      </c>
      <c r="U197" s="34">
        <v>12106</v>
      </c>
      <c r="V197" s="34">
        <v>13760</v>
      </c>
      <c r="W197" s="34">
        <v>13420</v>
      </c>
      <c r="X197" s="34">
        <v>12396</v>
      </c>
      <c r="Y197" s="34">
        <v>13798</v>
      </c>
      <c r="Z197" s="34">
        <v>13538</v>
      </c>
      <c r="AA197" s="34">
        <v>13446</v>
      </c>
      <c r="AB197" s="34">
        <v>13223</v>
      </c>
      <c r="AC197" s="34">
        <v>12577</v>
      </c>
      <c r="AD197" s="34">
        <v>12348</v>
      </c>
      <c r="AE197" s="34">
        <v>12792</v>
      </c>
      <c r="AF197" s="34">
        <v>11002</v>
      </c>
      <c r="AG197" s="34">
        <v>12058</v>
      </c>
      <c r="AH197" s="34">
        <v>12320</v>
      </c>
      <c r="AI197" s="34">
        <v>11472</v>
      </c>
      <c r="AJ197" s="34">
        <v>12571</v>
      </c>
      <c r="AK197" s="34">
        <v>13562</v>
      </c>
      <c r="AL197" s="34">
        <v>13252</v>
      </c>
      <c r="AM197" s="34">
        <v>12615</v>
      </c>
      <c r="AN197" s="34">
        <v>13138</v>
      </c>
      <c r="AO197" s="34">
        <v>13177</v>
      </c>
      <c r="AP197" s="34">
        <v>13216</v>
      </c>
      <c r="AQ197" s="34">
        <v>13255</v>
      </c>
      <c r="AR197" s="34">
        <v>13294</v>
      </c>
      <c r="AS197" s="34">
        <v>13333</v>
      </c>
      <c r="AT197" s="34">
        <v>13372</v>
      </c>
      <c r="AU197" s="34">
        <v>13412</v>
      </c>
      <c r="AV197" s="34">
        <v>13451</v>
      </c>
      <c r="AW197" s="34">
        <v>13490</v>
      </c>
      <c r="AX197" s="34">
        <v>13529</v>
      </c>
      <c r="AY197" s="34">
        <v>13568</v>
      </c>
      <c r="AZ197" s="34">
        <v>13607</v>
      </c>
      <c r="BA197" s="34">
        <v>13646</v>
      </c>
      <c r="BB197" s="34">
        <v>13685</v>
      </c>
      <c r="BC197" s="34">
        <v>13724</v>
      </c>
      <c r="BD197" s="34">
        <v>13763</v>
      </c>
      <c r="BE197" s="34">
        <v>13802</v>
      </c>
      <c r="BF197" s="34">
        <v>13841</v>
      </c>
      <c r="BG197" s="34">
        <v>13880</v>
      </c>
      <c r="BH197" s="34">
        <v>13919</v>
      </c>
      <c r="BI197" s="34">
        <v>13958</v>
      </c>
      <c r="BJ197" s="34">
        <v>13997</v>
      </c>
      <c r="BK197" s="34">
        <v>14036</v>
      </c>
      <c r="BL197" s="34">
        <v>14075</v>
      </c>
      <c r="BM197" s="34">
        <f t="shared" si="45"/>
        <v>166326</v>
      </c>
      <c r="BN197" s="34">
        <f t="shared" si="43"/>
        <v>13600</v>
      </c>
      <c r="BO197" s="34">
        <f t="shared" si="43"/>
        <v>13700</v>
      </c>
      <c r="BP197" s="34">
        <f t="shared" si="43"/>
        <v>13700</v>
      </c>
      <c r="BQ197" s="34">
        <f t="shared" si="43"/>
        <v>13800</v>
      </c>
      <c r="BR197" s="34">
        <f t="shared" si="43"/>
        <v>13800</v>
      </c>
      <c r="BS197" s="34">
        <f t="shared" si="43"/>
        <v>13800</v>
      </c>
      <c r="BT197" s="34">
        <f t="shared" si="42"/>
        <v>13900</v>
      </c>
      <c r="BU197" s="34">
        <f t="shared" si="42"/>
        <v>13900</v>
      </c>
      <c r="BV197" s="34">
        <f t="shared" si="42"/>
        <v>14000</v>
      </c>
      <c r="BW197" s="34">
        <f t="shared" si="42"/>
        <v>14000</v>
      </c>
      <c r="BX197" s="34">
        <f t="shared" si="42"/>
        <v>14000</v>
      </c>
      <c r="BY197" s="34">
        <f t="shared" si="42"/>
        <v>14100</v>
      </c>
      <c r="BZ197" s="64">
        <f t="shared" si="46"/>
        <v>0.61948081662838717</v>
      </c>
    </row>
    <row r="198" spans="1:78" x14ac:dyDescent="0.25">
      <c r="A198" s="32" t="s">
        <v>454</v>
      </c>
      <c r="B198" s="33">
        <v>10</v>
      </c>
      <c r="C198" s="32" t="s">
        <v>318</v>
      </c>
      <c r="D198" s="32" t="s">
        <v>255</v>
      </c>
      <c r="E198" s="34">
        <v>5482</v>
      </c>
      <c r="F198" s="34">
        <v>7193</v>
      </c>
      <c r="G198" s="34">
        <v>7840</v>
      </c>
      <c r="H198" s="34">
        <v>8941</v>
      </c>
      <c r="I198" s="34">
        <v>9668</v>
      </c>
      <c r="J198" s="34">
        <v>7794</v>
      </c>
      <c r="K198" s="34">
        <v>8128</v>
      </c>
      <c r="L198" s="34">
        <v>8156</v>
      </c>
      <c r="M198" s="34">
        <v>6741</v>
      </c>
      <c r="N198" s="34">
        <v>6591</v>
      </c>
      <c r="O198" s="34">
        <v>5996</v>
      </c>
      <c r="P198" s="34">
        <v>7012</v>
      </c>
      <c r="Q198" s="34">
        <v>6746</v>
      </c>
      <c r="R198" s="34">
        <v>5511</v>
      </c>
      <c r="S198" s="34">
        <v>5503</v>
      </c>
      <c r="T198" s="34">
        <v>6780</v>
      </c>
      <c r="U198" s="34">
        <v>5704</v>
      </c>
      <c r="V198" s="34">
        <v>4867</v>
      </c>
      <c r="W198" s="34">
        <v>5741</v>
      </c>
      <c r="X198" s="34">
        <v>5750</v>
      </c>
      <c r="Y198" s="34">
        <v>6219</v>
      </c>
      <c r="Z198" s="34">
        <v>7470</v>
      </c>
      <c r="AA198" s="34">
        <v>8095</v>
      </c>
      <c r="AB198" s="34">
        <v>9364</v>
      </c>
      <c r="AC198" s="34">
        <v>10736</v>
      </c>
      <c r="AD198" s="34">
        <v>10764</v>
      </c>
      <c r="AE198" s="34">
        <v>10746</v>
      </c>
      <c r="AF198" s="34">
        <v>11407</v>
      </c>
      <c r="AG198" s="34">
        <v>12413</v>
      </c>
      <c r="AH198" s="34">
        <v>12075</v>
      </c>
      <c r="AI198" s="34">
        <v>11986</v>
      </c>
      <c r="AJ198" s="34">
        <v>11600</v>
      </c>
      <c r="AK198" s="34">
        <v>11228</v>
      </c>
      <c r="AL198" s="34">
        <v>11124</v>
      </c>
      <c r="AM198" s="34">
        <v>12106</v>
      </c>
      <c r="AN198" s="34">
        <v>11189</v>
      </c>
      <c r="AO198" s="34">
        <v>11345</v>
      </c>
      <c r="AP198" s="34">
        <v>11500</v>
      </c>
      <c r="AQ198" s="34">
        <v>11656</v>
      </c>
      <c r="AR198" s="34">
        <v>11812</v>
      </c>
      <c r="AS198" s="34">
        <v>11968</v>
      </c>
      <c r="AT198" s="34">
        <v>12124</v>
      </c>
      <c r="AU198" s="34">
        <v>12279</v>
      </c>
      <c r="AV198" s="34">
        <v>12435</v>
      </c>
      <c r="AW198" s="34">
        <v>12591</v>
      </c>
      <c r="AX198" s="34">
        <v>12747</v>
      </c>
      <c r="AY198" s="34">
        <v>12902</v>
      </c>
      <c r="AZ198" s="34">
        <v>13058</v>
      </c>
      <c r="BA198" s="34">
        <v>13213.5</v>
      </c>
      <c r="BB198" s="34">
        <v>13369.1</v>
      </c>
      <c r="BC198" s="34">
        <v>13524.7</v>
      </c>
      <c r="BD198" s="34">
        <v>13680.3</v>
      </c>
      <c r="BE198" s="34">
        <v>13835.9</v>
      </c>
      <c r="BF198" s="34">
        <v>13991.5</v>
      </c>
      <c r="BG198" s="34">
        <v>14147.1</v>
      </c>
      <c r="BH198" s="34">
        <v>14302.7</v>
      </c>
      <c r="BI198" s="34">
        <v>14458.3</v>
      </c>
      <c r="BJ198" s="34">
        <v>14613.9</v>
      </c>
      <c r="BK198" s="34">
        <v>14769.5</v>
      </c>
      <c r="BL198" s="34">
        <v>14925.1</v>
      </c>
      <c r="BM198" s="34">
        <f t="shared" si="45"/>
        <v>168831.6</v>
      </c>
      <c r="BN198" s="34">
        <f t="shared" si="43"/>
        <v>13100</v>
      </c>
      <c r="BO198" s="34">
        <f t="shared" si="43"/>
        <v>13300</v>
      </c>
      <c r="BP198" s="34">
        <f t="shared" si="43"/>
        <v>13400</v>
      </c>
      <c r="BQ198" s="34">
        <f t="shared" si="43"/>
        <v>13600</v>
      </c>
      <c r="BR198" s="34">
        <f t="shared" si="43"/>
        <v>13800</v>
      </c>
      <c r="BS198" s="34">
        <f t="shared" si="43"/>
        <v>14000</v>
      </c>
      <c r="BT198" s="34">
        <f t="shared" si="42"/>
        <v>14200</v>
      </c>
      <c r="BU198" s="34">
        <f t="shared" si="42"/>
        <v>14300</v>
      </c>
      <c r="BV198" s="34">
        <f t="shared" si="42"/>
        <v>14500</v>
      </c>
      <c r="BW198" s="34">
        <f t="shared" si="42"/>
        <v>14700</v>
      </c>
      <c r="BX198" s="34">
        <f t="shared" si="42"/>
        <v>14900</v>
      </c>
      <c r="BY198" s="34">
        <f t="shared" si="42"/>
        <v>15100</v>
      </c>
      <c r="BZ198" s="64">
        <f t="shared" si="46"/>
        <v>0.89393444966045155</v>
      </c>
    </row>
    <row r="199" spans="1:78" x14ac:dyDescent="0.25">
      <c r="A199" s="32" t="s">
        <v>455</v>
      </c>
      <c r="B199" s="33">
        <v>10</v>
      </c>
      <c r="C199" s="32" t="s">
        <v>318</v>
      </c>
      <c r="D199" s="32" t="s">
        <v>456</v>
      </c>
      <c r="E199" s="34">
        <v>8724</v>
      </c>
      <c r="F199" s="34">
        <v>8374</v>
      </c>
      <c r="G199" s="34">
        <v>9789</v>
      </c>
      <c r="H199" s="34">
        <v>8280</v>
      </c>
      <c r="I199" s="34">
        <v>8049</v>
      </c>
      <c r="J199" s="34">
        <v>8821</v>
      </c>
      <c r="K199" s="34">
        <v>10336</v>
      </c>
      <c r="L199" s="34">
        <v>10275</v>
      </c>
      <c r="M199" s="34">
        <v>11107</v>
      </c>
      <c r="N199" s="34">
        <v>9641</v>
      </c>
      <c r="O199" s="34">
        <v>9106</v>
      </c>
      <c r="P199" s="34">
        <v>9494</v>
      </c>
      <c r="Q199" s="34">
        <v>10277</v>
      </c>
      <c r="R199" s="34">
        <v>10275</v>
      </c>
      <c r="S199" s="34">
        <v>10570</v>
      </c>
      <c r="T199" s="34">
        <v>10843</v>
      </c>
      <c r="U199" s="34">
        <v>11083</v>
      </c>
      <c r="V199" s="34">
        <v>11711</v>
      </c>
      <c r="W199" s="34">
        <v>10285</v>
      </c>
      <c r="X199" s="34">
        <v>9921</v>
      </c>
      <c r="Y199" s="34">
        <v>8885</v>
      </c>
      <c r="Z199" s="34">
        <v>8242</v>
      </c>
      <c r="AA199" s="34">
        <v>9357</v>
      </c>
      <c r="AB199" s="34">
        <v>7814</v>
      </c>
      <c r="AC199" s="34">
        <v>8191</v>
      </c>
      <c r="AD199" s="34">
        <v>8597</v>
      </c>
      <c r="AE199" s="34">
        <v>7534</v>
      </c>
      <c r="AF199" s="34">
        <v>6962</v>
      </c>
      <c r="AG199" s="34">
        <v>7327</v>
      </c>
      <c r="AH199" s="34">
        <v>6135</v>
      </c>
      <c r="AI199" s="34">
        <v>5503</v>
      </c>
      <c r="AJ199" s="34">
        <v>5959</v>
      </c>
      <c r="AK199" s="34">
        <v>7265</v>
      </c>
      <c r="AL199" s="34">
        <v>6339</v>
      </c>
      <c r="AM199" s="34">
        <v>7203</v>
      </c>
      <c r="AN199" s="34">
        <v>7105</v>
      </c>
      <c r="AO199" s="34">
        <v>7010</v>
      </c>
      <c r="AP199" s="34">
        <v>6916</v>
      </c>
      <c r="AQ199" s="34">
        <v>6821</v>
      </c>
      <c r="AR199" s="34">
        <v>6727</v>
      </c>
      <c r="AS199" s="34">
        <v>6632</v>
      </c>
      <c r="AT199" s="34">
        <v>6537</v>
      </c>
      <c r="AU199" s="34">
        <v>6443</v>
      </c>
      <c r="AV199" s="34">
        <v>6348</v>
      </c>
      <c r="AW199" s="34">
        <v>6253</v>
      </c>
      <c r="AX199" s="34">
        <v>6159</v>
      </c>
      <c r="AY199" s="34">
        <v>6064</v>
      </c>
      <c r="AZ199" s="34">
        <v>5970</v>
      </c>
      <c r="BA199" s="34">
        <v>5875.5</v>
      </c>
      <c r="BB199" s="34">
        <v>5781.1</v>
      </c>
      <c r="BC199" s="34">
        <v>5686.7</v>
      </c>
      <c r="BD199" s="34">
        <v>5592.3</v>
      </c>
      <c r="BE199" s="34">
        <v>5497.9</v>
      </c>
      <c r="BF199" s="34">
        <v>5403.5</v>
      </c>
      <c r="BG199" s="34">
        <v>5309.1</v>
      </c>
      <c r="BH199" s="34">
        <v>5214.7</v>
      </c>
      <c r="BI199" s="34">
        <v>5120.3</v>
      </c>
      <c r="BJ199" s="34">
        <v>5025.8999999999996</v>
      </c>
      <c r="BK199" s="34">
        <v>4931.5</v>
      </c>
      <c r="BL199" s="34">
        <v>4837.1000000000004</v>
      </c>
      <c r="BM199" s="34">
        <f t="shared" si="45"/>
        <v>64275.6</v>
      </c>
      <c r="BN199" s="34">
        <f t="shared" si="43"/>
        <v>5800</v>
      </c>
      <c r="BO199" s="34">
        <f t="shared" si="43"/>
        <v>5700</v>
      </c>
      <c r="BP199" s="34">
        <f t="shared" si="43"/>
        <v>5600</v>
      </c>
      <c r="BQ199" s="34">
        <f t="shared" si="43"/>
        <v>5600</v>
      </c>
      <c r="BR199" s="34">
        <f t="shared" si="43"/>
        <v>5500</v>
      </c>
      <c r="BS199" s="34">
        <f t="shared" si="43"/>
        <v>5400</v>
      </c>
      <c r="BT199" s="34">
        <f t="shared" si="42"/>
        <v>5300</v>
      </c>
      <c r="BU199" s="34">
        <f t="shared" si="42"/>
        <v>5200</v>
      </c>
      <c r="BV199" s="34">
        <f t="shared" si="42"/>
        <v>5200</v>
      </c>
      <c r="BW199" s="34">
        <f t="shared" si="42"/>
        <v>5100</v>
      </c>
      <c r="BX199" s="34">
        <f t="shared" si="42"/>
        <v>5000</v>
      </c>
      <c r="BY199" s="34">
        <f t="shared" si="42"/>
        <v>4900</v>
      </c>
      <c r="BZ199" s="64">
        <f t="shared" si="46"/>
        <v>0.86114137948165437</v>
      </c>
    </row>
    <row r="200" spans="1:78" x14ac:dyDescent="0.25">
      <c r="A200" s="32" t="s">
        <v>457</v>
      </c>
      <c r="B200" s="33">
        <v>10</v>
      </c>
      <c r="C200" s="32" t="s">
        <v>318</v>
      </c>
      <c r="D200" s="32" t="s">
        <v>458</v>
      </c>
      <c r="E200" s="34">
        <v>6374</v>
      </c>
      <c r="F200" s="34">
        <v>5981</v>
      </c>
      <c r="G200" s="34">
        <v>4862</v>
      </c>
      <c r="H200" s="34">
        <v>3755</v>
      </c>
      <c r="I200" s="34">
        <v>3168</v>
      </c>
      <c r="J200" s="34">
        <v>3737</v>
      </c>
      <c r="K200" s="34">
        <v>5244</v>
      </c>
      <c r="L200" s="34">
        <v>5685</v>
      </c>
      <c r="M200" s="34">
        <v>5498</v>
      </c>
      <c r="N200" s="34">
        <v>6396</v>
      </c>
      <c r="O200" s="34">
        <v>5972</v>
      </c>
      <c r="P200" s="34">
        <v>5117</v>
      </c>
      <c r="Q200" s="34">
        <v>4044</v>
      </c>
      <c r="R200" s="34">
        <v>4709</v>
      </c>
      <c r="S200" s="34">
        <v>6255</v>
      </c>
      <c r="T200" s="34">
        <v>7127</v>
      </c>
      <c r="U200" s="34">
        <v>7249</v>
      </c>
      <c r="V200" s="34">
        <v>7380</v>
      </c>
      <c r="W200" s="34">
        <v>6584</v>
      </c>
      <c r="X200" s="34">
        <v>6401</v>
      </c>
      <c r="Y200" s="34">
        <v>5633</v>
      </c>
      <c r="Z200" s="34">
        <v>5977</v>
      </c>
      <c r="AA200" s="34">
        <v>5428</v>
      </c>
      <c r="AB200" s="34">
        <v>5933</v>
      </c>
      <c r="AC200" s="34">
        <v>5795</v>
      </c>
      <c r="AD200" s="34">
        <v>6253</v>
      </c>
      <c r="AE200" s="34">
        <v>7754</v>
      </c>
      <c r="AF200" s="34">
        <v>6835</v>
      </c>
      <c r="AG200" s="34">
        <v>5905</v>
      </c>
      <c r="AH200" s="34">
        <v>5505</v>
      </c>
      <c r="AI200" s="34">
        <v>5015</v>
      </c>
      <c r="AJ200" s="34">
        <v>3381</v>
      </c>
      <c r="AK200" s="34">
        <v>3075</v>
      </c>
      <c r="AL200" s="34">
        <v>3316</v>
      </c>
      <c r="AM200" s="34">
        <v>3618</v>
      </c>
      <c r="AN200" s="34">
        <v>5321</v>
      </c>
      <c r="AO200" s="34">
        <v>5314</v>
      </c>
      <c r="AP200" s="34">
        <v>5306</v>
      </c>
      <c r="AQ200" s="34">
        <v>5299</v>
      </c>
      <c r="AR200" s="34">
        <v>5291</v>
      </c>
      <c r="AS200" s="34">
        <v>5284</v>
      </c>
      <c r="AT200" s="34">
        <v>5276</v>
      </c>
      <c r="AU200" s="34">
        <v>5269</v>
      </c>
      <c r="AV200" s="34">
        <v>5261</v>
      </c>
      <c r="AW200" s="34">
        <v>5254</v>
      </c>
      <c r="AX200" s="34">
        <v>5246</v>
      </c>
      <c r="AY200" s="34">
        <v>5239</v>
      </c>
      <c r="AZ200" s="34">
        <v>5232</v>
      </c>
      <c r="BA200" s="34">
        <v>5224.5</v>
      </c>
      <c r="BB200" s="34">
        <v>5217.2</v>
      </c>
      <c r="BC200" s="34">
        <v>5209.8999999999996</v>
      </c>
      <c r="BD200" s="34">
        <v>5202.6000000000004</v>
      </c>
      <c r="BE200" s="34">
        <v>5195.3</v>
      </c>
      <c r="BF200" s="34">
        <v>5188</v>
      </c>
      <c r="BG200" s="34">
        <v>5180.7</v>
      </c>
      <c r="BH200" s="34">
        <v>5173.3999999999996</v>
      </c>
      <c r="BI200" s="34">
        <v>5166.1000000000004</v>
      </c>
      <c r="BJ200" s="34">
        <v>5158.8</v>
      </c>
      <c r="BK200" s="34">
        <v>5151.5</v>
      </c>
      <c r="BL200" s="34">
        <v>5144.2</v>
      </c>
      <c r="BM200" s="34">
        <f t="shared" si="45"/>
        <v>62212.2</v>
      </c>
      <c r="BN200" s="34">
        <f t="shared" si="43"/>
        <v>5200</v>
      </c>
      <c r="BO200" s="34">
        <f t="shared" si="43"/>
        <v>5200</v>
      </c>
      <c r="BP200" s="34">
        <f t="shared" si="43"/>
        <v>5200</v>
      </c>
      <c r="BQ200" s="34">
        <f t="shared" si="43"/>
        <v>5200</v>
      </c>
      <c r="BR200" s="34">
        <f t="shared" si="43"/>
        <v>5200</v>
      </c>
      <c r="BS200" s="34">
        <f t="shared" si="43"/>
        <v>5200</v>
      </c>
      <c r="BT200" s="34">
        <f t="shared" si="42"/>
        <v>5200</v>
      </c>
      <c r="BU200" s="34">
        <f t="shared" si="42"/>
        <v>5200</v>
      </c>
      <c r="BV200" s="34">
        <f t="shared" si="42"/>
        <v>5200</v>
      </c>
      <c r="BW200" s="34">
        <f t="shared" si="42"/>
        <v>5200</v>
      </c>
      <c r="BX200" s="34">
        <f t="shared" si="42"/>
        <v>5200</v>
      </c>
      <c r="BY200" s="34">
        <f t="shared" si="42"/>
        <v>5100</v>
      </c>
      <c r="BZ200" s="64">
        <f t="shared" si="46"/>
        <v>0.13326075942365317</v>
      </c>
    </row>
    <row r="201" spans="1:78" x14ac:dyDescent="0.25">
      <c r="A201" s="32" t="s">
        <v>459</v>
      </c>
      <c r="B201" s="33">
        <v>10</v>
      </c>
      <c r="C201" s="32" t="s">
        <v>318</v>
      </c>
      <c r="D201" s="32" t="s">
        <v>460</v>
      </c>
      <c r="E201" s="34">
        <v>6099</v>
      </c>
      <c r="F201" s="34">
        <v>5689</v>
      </c>
      <c r="G201" s="34">
        <v>5998</v>
      </c>
      <c r="H201" s="34">
        <v>6541</v>
      </c>
      <c r="I201" s="34">
        <v>7335</v>
      </c>
      <c r="J201" s="34">
        <v>6409</v>
      </c>
      <c r="K201" s="34">
        <v>7064</v>
      </c>
      <c r="L201" s="34">
        <v>6425</v>
      </c>
      <c r="M201" s="34">
        <v>7541</v>
      </c>
      <c r="N201" s="34">
        <v>7337</v>
      </c>
      <c r="O201" s="34">
        <v>8068</v>
      </c>
      <c r="P201" s="34">
        <v>8779</v>
      </c>
      <c r="Q201" s="34">
        <v>8955</v>
      </c>
      <c r="R201" s="34">
        <v>8733</v>
      </c>
      <c r="S201" s="34">
        <v>8191</v>
      </c>
      <c r="T201" s="34">
        <v>8540</v>
      </c>
      <c r="U201" s="34">
        <v>9015</v>
      </c>
      <c r="V201" s="34">
        <v>9559</v>
      </c>
      <c r="W201" s="34">
        <v>9165</v>
      </c>
      <c r="X201" s="34">
        <v>8689</v>
      </c>
      <c r="Y201" s="34">
        <v>10289</v>
      </c>
      <c r="Z201" s="34">
        <v>10898</v>
      </c>
      <c r="AA201" s="34">
        <v>9628</v>
      </c>
      <c r="AB201" s="34">
        <v>10745</v>
      </c>
      <c r="AC201" s="34">
        <v>10459</v>
      </c>
      <c r="AD201" s="34">
        <v>10066</v>
      </c>
      <c r="AE201" s="34">
        <v>10903</v>
      </c>
      <c r="AF201" s="34">
        <v>10743</v>
      </c>
      <c r="AG201" s="34">
        <v>11107</v>
      </c>
      <c r="AH201" s="34">
        <v>10444</v>
      </c>
      <c r="AI201" s="34">
        <v>9933</v>
      </c>
      <c r="AJ201" s="34">
        <v>10637</v>
      </c>
      <c r="AK201" s="34">
        <v>9468</v>
      </c>
      <c r="AL201" s="34">
        <v>8691</v>
      </c>
      <c r="AM201" s="34">
        <v>8755</v>
      </c>
      <c r="AN201" s="34">
        <v>11147</v>
      </c>
      <c r="AO201" s="34">
        <v>11280</v>
      </c>
      <c r="AP201" s="34">
        <v>11412</v>
      </c>
      <c r="AQ201" s="34">
        <v>11544</v>
      </c>
      <c r="AR201" s="34">
        <v>11676</v>
      </c>
      <c r="AS201" s="34">
        <v>11808</v>
      </c>
      <c r="AT201" s="34">
        <v>11940</v>
      </c>
      <c r="AU201" s="34">
        <v>12073</v>
      </c>
      <c r="AV201" s="34">
        <v>12205</v>
      </c>
      <c r="AW201" s="34">
        <v>12337</v>
      </c>
      <c r="AX201" s="34">
        <v>12469</v>
      </c>
      <c r="AY201" s="34">
        <v>12601</v>
      </c>
      <c r="AZ201" s="34">
        <v>12733</v>
      </c>
      <c r="BA201" s="34">
        <v>12865</v>
      </c>
      <c r="BB201" s="34">
        <v>12997</v>
      </c>
      <c r="BC201" s="34">
        <v>13129</v>
      </c>
      <c r="BD201" s="34">
        <v>13261</v>
      </c>
      <c r="BE201" s="34">
        <v>13393</v>
      </c>
      <c r="BF201" s="34">
        <v>13525</v>
      </c>
      <c r="BG201" s="34">
        <v>13657</v>
      </c>
      <c r="BH201" s="34">
        <v>13789</v>
      </c>
      <c r="BI201" s="34">
        <v>13921</v>
      </c>
      <c r="BJ201" s="34">
        <v>14053</v>
      </c>
      <c r="BK201" s="34">
        <v>14185</v>
      </c>
      <c r="BL201" s="34">
        <v>14317</v>
      </c>
      <c r="BM201" s="34">
        <f t="shared" si="45"/>
        <v>163092</v>
      </c>
      <c r="BN201" s="34">
        <f t="shared" si="43"/>
        <v>12800</v>
      </c>
      <c r="BO201" s="34">
        <f t="shared" si="43"/>
        <v>12900</v>
      </c>
      <c r="BP201" s="34">
        <f t="shared" si="43"/>
        <v>13100</v>
      </c>
      <c r="BQ201" s="34">
        <f t="shared" si="43"/>
        <v>13200</v>
      </c>
      <c r="BR201" s="34">
        <f t="shared" si="43"/>
        <v>13400</v>
      </c>
      <c r="BS201" s="34">
        <f t="shared" si="43"/>
        <v>13500</v>
      </c>
      <c r="BT201" s="34">
        <f t="shared" si="42"/>
        <v>13700</v>
      </c>
      <c r="BU201" s="34">
        <f t="shared" si="42"/>
        <v>13800</v>
      </c>
      <c r="BV201" s="34">
        <f t="shared" si="42"/>
        <v>14000</v>
      </c>
      <c r="BW201" s="34">
        <f t="shared" si="42"/>
        <v>14100</v>
      </c>
      <c r="BX201" s="34">
        <f t="shared" si="42"/>
        <v>14300</v>
      </c>
      <c r="BY201" s="34">
        <f t="shared" si="42"/>
        <v>14400</v>
      </c>
      <c r="BZ201" s="64">
        <f t="shared" si="46"/>
        <v>0.96052240503109998</v>
      </c>
    </row>
    <row r="202" spans="1:78" x14ac:dyDescent="0.25">
      <c r="A202" s="32" t="s">
        <v>461</v>
      </c>
      <c r="B202" s="33">
        <v>10</v>
      </c>
      <c r="C202" s="32" t="s">
        <v>318</v>
      </c>
      <c r="D202" s="32" t="s">
        <v>462</v>
      </c>
      <c r="E202" s="34">
        <v>12566</v>
      </c>
      <c r="F202" s="34">
        <v>11264</v>
      </c>
      <c r="G202" s="34">
        <v>11070</v>
      </c>
      <c r="H202" s="34">
        <v>10726</v>
      </c>
      <c r="I202" s="34">
        <v>10657</v>
      </c>
      <c r="J202" s="34">
        <v>11901</v>
      </c>
      <c r="K202" s="34">
        <v>12124</v>
      </c>
      <c r="L202" s="34">
        <v>12622</v>
      </c>
      <c r="M202" s="34">
        <v>12371</v>
      </c>
      <c r="N202" s="34">
        <v>13092</v>
      </c>
      <c r="O202" s="34">
        <v>12873</v>
      </c>
      <c r="P202" s="34">
        <v>13595</v>
      </c>
      <c r="Q202" s="34">
        <v>14048</v>
      </c>
      <c r="R202" s="34">
        <v>13130</v>
      </c>
      <c r="S202" s="34">
        <v>13197</v>
      </c>
      <c r="T202" s="34">
        <v>13243</v>
      </c>
      <c r="U202" s="34">
        <v>13575</v>
      </c>
      <c r="V202" s="34">
        <v>15215</v>
      </c>
      <c r="W202" s="34">
        <v>14416</v>
      </c>
      <c r="X202" s="34">
        <v>14548</v>
      </c>
      <c r="Y202" s="34">
        <v>14482</v>
      </c>
      <c r="Z202" s="34">
        <v>15159</v>
      </c>
      <c r="AA202" s="34">
        <v>14222</v>
      </c>
      <c r="AB202" s="34">
        <v>15585</v>
      </c>
      <c r="AC202" s="34">
        <v>16873</v>
      </c>
      <c r="AD202" s="34">
        <v>16170</v>
      </c>
      <c r="AE202" s="34">
        <v>16044</v>
      </c>
      <c r="AF202" s="34">
        <v>17199</v>
      </c>
      <c r="AG202" s="34">
        <v>18383</v>
      </c>
      <c r="AH202" s="34">
        <v>19825</v>
      </c>
      <c r="AI202" s="34">
        <v>19663</v>
      </c>
      <c r="AJ202" s="34">
        <v>18011</v>
      </c>
      <c r="AK202" s="34">
        <v>18484</v>
      </c>
      <c r="AL202" s="34">
        <v>18297</v>
      </c>
      <c r="AM202" s="34">
        <v>19060</v>
      </c>
      <c r="AN202" s="34">
        <v>19098</v>
      </c>
      <c r="AO202" s="34">
        <v>19343</v>
      </c>
      <c r="AP202" s="34">
        <v>19589</v>
      </c>
      <c r="AQ202" s="34">
        <v>19835</v>
      </c>
      <c r="AR202" s="34">
        <v>20080</v>
      </c>
      <c r="AS202" s="34">
        <v>20326</v>
      </c>
      <c r="AT202" s="34">
        <v>20571</v>
      </c>
      <c r="AU202" s="34">
        <v>20817</v>
      </c>
      <c r="AV202" s="34">
        <v>21063</v>
      </c>
      <c r="AW202" s="34">
        <v>21308</v>
      </c>
      <c r="AX202" s="34">
        <v>21554</v>
      </c>
      <c r="AY202" s="34">
        <v>21799</v>
      </c>
      <c r="AZ202" s="34">
        <v>22045</v>
      </c>
      <c r="BA202" s="34">
        <v>22290.5</v>
      </c>
      <c r="BB202" s="34">
        <v>22536.1</v>
      </c>
      <c r="BC202" s="34">
        <v>22781.7</v>
      </c>
      <c r="BD202" s="34">
        <v>23027.3</v>
      </c>
      <c r="BE202" s="34">
        <v>23272.9</v>
      </c>
      <c r="BF202" s="34">
        <v>23518.5</v>
      </c>
      <c r="BG202" s="34">
        <v>23764.1</v>
      </c>
      <c r="BH202" s="34">
        <v>24009.7</v>
      </c>
      <c r="BI202" s="34">
        <v>24255.3</v>
      </c>
      <c r="BJ202" s="34">
        <v>24500.9</v>
      </c>
      <c r="BK202" s="34">
        <v>24746.5</v>
      </c>
      <c r="BL202" s="34">
        <v>24992.1</v>
      </c>
      <c r="BM202" s="34">
        <f t="shared" si="45"/>
        <v>283695.59999999998</v>
      </c>
      <c r="BN202" s="34">
        <f t="shared" si="43"/>
        <v>22100</v>
      </c>
      <c r="BO202" s="34">
        <f t="shared" si="43"/>
        <v>22400</v>
      </c>
      <c r="BP202" s="34">
        <f t="shared" si="43"/>
        <v>22700</v>
      </c>
      <c r="BQ202" s="34">
        <f t="shared" si="43"/>
        <v>22900</v>
      </c>
      <c r="BR202" s="34">
        <f t="shared" si="43"/>
        <v>23200</v>
      </c>
      <c r="BS202" s="34">
        <f t="shared" si="43"/>
        <v>23500</v>
      </c>
      <c r="BT202" s="34">
        <f t="shared" si="42"/>
        <v>23800</v>
      </c>
      <c r="BU202" s="34">
        <f t="shared" si="42"/>
        <v>24100</v>
      </c>
      <c r="BV202" s="34">
        <f t="shared" si="42"/>
        <v>24300</v>
      </c>
      <c r="BW202" s="34">
        <f t="shared" si="42"/>
        <v>24600</v>
      </c>
      <c r="BX202" s="34">
        <f t="shared" si="42"/>
        <v>24900</v>
      </c>
      <c r="BY202" s="34">
        <f t="shared" si="42"/>
        <v>25200</v>
      </c>
      <c r="BZ202" s="64">
        <f t="shared" si="46"/>
        <v>0.9889743294203156</v>
      </c>
    </row>
    <row r="203" spans="1:78" x14ac:dyDescent="0.25">
      <c r="A203" s="32" t="s">
        <v>463</v>
      </c>
      <c r="B203" s="33">
        <v>10</v>
      </c>
      <c r="C203" s="32" t="s">
        <v>318</v>
      </c>
      <c r="D203" s="32" t="s">
        <v>464</v>
      </c>
      <c r="E203" s="34">
        <v>3451</v>
      </c>
      <c r="F203" s="34">
        <v>3719</v>
      </c>
      <c r="G203" s="34">
        <v>3080</v>
      </c>
      <c r="H203" s="34">
        <v>1727</v>
      </c>
      <c r="I203" s="34">
        <v>858</v>
      </c>
      <c r="J203" s="34">
        <v>1119</v>
      </c>
      <c r="K203" s="34">
        <v>1166</v>
      </c>
      <c r="L203" s="34">
        <v>2145</v>
      </c>
      <c r="M203" s="34">
        <v>2991</v>
      </c>
      <c r="N203" s="34">
        <v>4773</v>
      </c>
      <c r="O203" s="34">
        <v>3810</v>
      </c>
      <c r="P203" s="34">
        <v>5664</v>
      </c>
      <c r="Q203" s="34">
        <v>6503</v>
      </c>
      <c r="R203" s="34">
        <v>6354</v>
      </c>
      <c r="S203" s="34">
        <v>6009</v>
      </c>
      <c r="T203" s="34">
        <v>5552</v>
      </c>
      <c r="U203" s="34">
        <v>5828</v>
      </c>
      <c r="V203" s="34">
        <v>4537</v>
      </c>
      <c r="W203" s="34">
        <v>3578</v>
      </c>
      <c r="X203" s="34">
        <v>2467</v>
      </c>
      <c r="Y203" s="34">
        <v>3487</v>
      </c>
      <c r="Z203" s="34">
        <v>3565</v>
      </c>
      <c r="AA203" s="34">
        <v>3142</v>
      </c>
      <c r="AB203" s="34">
        <v>4329</v>
      </c>
      <c r="AC203" s="34">
        <v>3448</v>
      </c>
      <c r="AD203" s="34">
        <v>3327</v>
      </c>
      <c r="AE203" s="34">
        <v>1593</v>
      </c>
      <c r="AF203" s="34">
        <v>2210</v>
      </c>
      <c r="AG203" s="34">
        <v>1627</v>
      </c>
      <c r="AH203" s="34">
        <v>1541</v>
      </c>
      <c r="AI203" s="34">
        <v>626</v>
      </c>
      <c r="AJ203" s="34">
        <v>627</v>
      </c>
      <c r="AK203" s="34">
        <v>1823</v>
      </c>
      <c r="AL203" s="34">
        <v>2090</v>
      </c>
      <c r="AM203" s="34">
        <v>2054</v>
      </c>
      <c r="AN203" s="34">
        <v>2385</v>
      </c>
      <c r="AO203" s="34">
        <v>2342</v>
      </c>
      <c r="AP203" s="34">
        <v>2298</v>
      </c>
      <c r="AQ203" s="34">
        <v>2255</v>
      </c>
      <c r="AR203" s="34">
        <v>2211</v>
      </c>
      <c r="AS203" s="34">
        <v>2168</v>
      </c>
      <c r="AT203" s="34">
        <v>2125</v>
      </c>
      <c r="AU203" s="34">
        <v>2081</v>
      </c>
      <c r="AV203" s="34">
        <v>2038</v>
      </c>
      <c r="AW203" s="34">
        <v>1994</v>
      </c>
      <c r="AX203" s="34">
        <v>1951</v>
      </c>
      <c r="AY203" s="34">
        <v>1907</v>
      </c>
      <c r="AZ203" s="34">
        <v>1864</v>
      </c>
      <c r="BA203" s="34">
        <v>1820.5</v>
      </c>
      <c r="BB203" s="34">
        <v>1777.1</v>
      </c>
      <c r="BC203" s="34">
        <v>1733.7</v>
      </c>
      <c r="BD203" s="34">
        <v>1690.3</v>
      </c>
      <c r="BE203" s="34">
        <v>1646.9</v>
      </c>
      <c r="BF203" s="34">
        <v>1603.5</v>
      </c>
      <c r="BG203" s="34">
        <v>1560.1</v>
      </c>
      <c r="BH203" s="34">
        <v>1516.7</v>
      </c>
      <c r="BI203" s="34">
        <v>1473.3</v>
      </c>
      <c r="BJ203" s="34">
        <v>1429.9</v>
      </c>
      <c r="BK203" s="34">
        <v>1386.5</v>
      </c>
      <c r="BL203" s="34">
        <v>1343.1</v>
      </c>
      <c r="BM203" s="34">
        <f t="shared" si="45"/>
        <v>18981.599999999999</v>
      </c>
      <c r="BN203" s="34">
        <f t="shared" si="43"/>
        <v>1800</v>
      </c>
      <c r="BO203" s="34">
        <f t="shared" si="43"/>
        <v>1700</v>
      </c>
      <c r="BP203" s="34">
        <f t="shared" si="43"/>
        <v>1700</v>
      </c>
      <c r="BQ203" s="34">
        <f t="shared" si="43"/>
        <v>1700</v>
      </c>
      <c r="BR203" s="34">
        <f t="shared" si="43"/>
        <v>1600</v>
      </c>
      <c r="BS203" s="34">
        <f t="shared" si="43"/>
        <v>1600</v>
      </c>
      <c r="BT203" s="34">
        <f t="shared" si="42"/>
        <v>1600</v>
      </c>
      <c r="BU203" s="34">
        <f t="shared" si="42"/>
        <v>1500</v>
      </c>
      <c r="BV203" s="34">
        <f t="shared" si="42"/>
        <v>1500</v>
      </c>
      <c r="BW203" s="34">
        <f t="shared" si="42"/>
        <v>1500</v>
      </c>
      <c r="BX203" s="34">
        <f t="shared" si="42"/>
        <v>1400</v>
      </c>
      <c r="BY203" s="34">
        <f t="shared" si="42"/>
        <v>1400</v>
      </c>
      <c r="BZ203" s="64">
        <f t="shared" si="46"/>
        <v>0.52008948210628425</v>
      </c>
    </row>
    <row r="204" spans="1:78" x14ac:dyDescent="0.25">
      <c r="A204" s="32" t="s">
        <v>465</v>
      </c>
      <c r="B204" s="33">
        <v>10</v>
      </c>
      <c r="C204" s="32" t="s">
        <v>318</v>
      </c>
      <c r="D204" s="32" t="s">
        <v>466</v>
      </c>
      <c r="E204" s="34">
        <v>6830</v>
      </c>
      <c r="F204" s="34">
        <v>5996</v>
      </c>
      <c r="G204" s="34">
        <v>7496</v>
      </c>
      <c r="H204" s="34">
        <v>7450</v>
      </c>
      <c r="I204" s="34">
        <v>7996</v>
      </c>
      <c r="J204" s="34">
        <v>7827</v>
      </c>
      <c r="K204" s="34">
        <v>7246</v>
      </c>
      <c r="L204" s="34">
        <v>5496</v>
      </c>
      <c r="M204" s="34">
        <v>6692</v>
      </c>
      <c r="N204" s="34">
        <v>6242</v>
      </c>
      <c r="O204" s="34">
        <v>6055</v>
      </c>
      <c r="P204" s="34">
        <v>5274</v>
      </c>
      <c r="Q204" s="34">
        <v>3491</v>
      </c>
      <c r="R204" s="34">
        <v>3188</v>
      </c>
      <c r="S204" s="34">
        <v>2290</v>
      </c>
      <c r="T204" s="34">
        <v>487</v>
      </c>
      <c r="U204" s="34">
        <v>552</v>
      </c>
      <c r="V204" s="34">
        <v>-424</v>
      </c>
      <c r="W204" s="34">
        <v>-1030</v>
      </c>
      <c r="X204" s="34">
        <v>-2618</v>
      </c>
      <c r="Y204" s="34">
        <v>-2535</v>
      </c>
      <c r="Z204" s="34">
        <v>-1798</v>
      </c>
      <c r="AA204" s="34">
        <v>-746</v>
      </c>
      <c r="AB204" s="34">
        <v>-539</v>
      </c>
      <c r="AC204" s="34">
        <v>-980</v>
      </c>
      <c r="AD204" s="34">
        <v>-1858</v>
      </c>
      <c r="AE204" s="34">
        <v>-3265</v>
      </c>
      <c r="AF204" s="34">
        <v>-1799</v>
      </c>
      <c r="AG204" s="34">
        <v>-1699</v>
      </c>
      <c r="AH204" s="34">
        <v>-1555</v>
      </c>
      <c r="AI204" s="34">
        <v>-578</v>
      </c>
      <c r="AJ204" s="34">
        <v>545</v>
      </c>
      <c r="AK204" s="34">
        <v>-111</v>
      </c>
      <c r="AL204" s="34">
        <v>6</v>
      </c>
      <c r="AM204" s="34">
        <v>-199</v>
      </c>
      <c r="AN204" s="34">
        <v>-3681</v>
      </c>
      <c r="AO204" s="34">
        <v>-3995</v>
      </c>
      <c r="AP204" s="34">
        <v>-4310</v>
      </c>
      <c r="AQ204" s="34">
        <v>-4625</v>
      </c>
      <c r="AR204" s="34">
        <v>-4940</v>
      </c>
      <c r="AS204" s="34">
        <v>-5254</v>
      </c>
      <c r="AT204" s="34">
        <v>-5569</v>
      </c>
      <c r="AU204" s="34">
        <v>-5884</v>
      </c>
      <c r="AV204" s="34">
        <v>-6198</v>
      </c>
      <c r="AW204" s="34">
        <v>-6513</v>
      </c>
      <c r="AX204" s="34">
        <v>-6828</v>
      </c>
      <c r="AY204" s="34">
        <v>-7142</v>
      </c>
      <c r="AZ204" s="34">
        <v>-7457</v>
      </c>
      <c r="BA204" s="34">
        <v>-7771.5</v>
      </c>
      <c r="BB204" s="34">
        <v>-8086.1</v>
      </c>
      <c r="BC204" s="34">
        <v>-8400.7000000000007</v>
      </c>
      <c r="BD204" s="34">
        <v>-8715.2999999999993</v>
      </c>
      <c r="BE204" s="34">
        <v>-9029.9</v>
      </c>
      <c r="BF204" s="34">
        <v>-9344.5</v>
      </c>
      <c r="BG204" s="34">
        <v>-9659.1</v>
      </c>
      <c r="BH204" s="34">
        <v>-9973.7000000000007</v>
      </c>
      <c r="BI204" s="34">
        <v>-10288.299999999999</v>
      </c>
      <c r="BJ204" s="34">
        <v>-10602.9</v>
      </c>
      <c r="BK204" s="34">
        <v>-10917.5</v>
      </c>
      <c r="BL204" s="34">
        <v>-11232.1</v>
      </c>
      <c r="BM204" s="34">
        <f t="shared" si="45"/>
        <v>-114021.6</v>
      </c>
      <c r="BN204" s="34">
        <f t="shared" si="43"/>
        <v>-6600</v>
      </c>
      <c r="BO204" s="34">
        <f t="shared" si="43"/>
        <v>-7200</v>
      </c>
      <c r="BP204" s="34">
        <f t="shared" si="43"/>
        <v>-7700</v>
      </c>
      <c r="BQ204" s="34">
        <f t="shared" si="43"/>
        <v>-8200</v>
      </c>
      <c r="BR204" s="34">
        <f t="shared" si="43"/>
        <v>-8700</v>
      </c>
      <c r="BS204" s="34">
        <f t="shared" si="43"/>
        <v>-9200</v>
      </c>
      <c r="BT204" s="34">
        <f t="shared" si="42"/>
        <v>-9800</v>
      </c>
      <c r="BU204" s="34">
        <f t="shared" si="42"/>
        <v>-10300</v>
      </c>
      <c r="BV204" s="34">
        <f t="shared" si="42"/>
        <v>-10800</v>
      </c>
      <c r="BW204" s="34">
        <f t="shared" si="42"/>
        <v>-11300</v>
      </c>
      <c r="BX204" s="34">
        <f t="shared" si="42"/>
        <v>-11900</v>
      </c>
      <c r="BY204" s="34">
        <f t="shared" si="42"/>
        <v>-12400</v>
      </c>
      <c r="BZ204" s="64">
        <f t="shared" si="46"/>
        <v>0.96526402496328045</v>
      </c>
    </row>
    <row r="205" spans="1:78" x14ac:dyDescent="0.25">
      <c r="A205" s="32" t="s">
        <v>467</v>
      </c>
      <c r="B205" s="33">
        <v>10</v>
      </c>
      <c r="C205" s="32" t="s">
        <v>318</v>
      </c>
      <c r="D205" s="32" t="s">
        <v>468</v>
      </c>
      <c r="E205" s="34">
        <v>1399</v>
      </c>
      <c r="F205" s="34">
        <v>2240</v>
      </c>
      <c r="G205" s="34">
        <v>1965</v>
      </c>
      <c r="H205" s="34">
        <v>692</v>
      </c>
      <c r="I205" s="34">
        <v>216</v>
      </c>
      <c r="J205" s="34">
        <v>-1444</v>
      </c>
      <c r="K205" s="34">
        <v>-1732</v>
      </c>
      <c r="L205" s="34">
        <v>-1680</v>
      </c>
      <c r="M205" s="34">
        <v>-2752</v>
      </c>
      <c r="N205" s="34">
        <v>-1899</v>
      </c>
      <c r="O205" s="34">
        <v>-2205</v>
      </c>
      <c r="P205" s="34">
        <v>-912</v>
      </c>
      <c r="Q205" s="34">
        <v>-720</v>
      </c>
      <c r="R205" s="34">
        <v>-660</v>
      </c>
      <c r="S205" s="34">
        <v>879</v>
      </c>
      <c r="T205" s="34">
        <v>-430</v>
      </c>
      <c r="U205" s="34">
        <v>596</v>
      </c>
      <c r="V205" s="34">
        <v>1158</v>
      </c>
      <c r="W205" s="34">
        <v>1986</v>
      </c>
      <c r="X205" s="34">
        <v>1761</v>
      </c>
      <c r="Y205" s="34">
        <v>3395</v>
      </c>
      <c r="Z205" s="34">
        <v>2557</v>
      </c>
      <c r="AA205" s="34">
        <v>3224</v>
      </c>
      <c r="AB205" s="34">
        <v>2758</v>
      </c>
      <c r="AC205" s="34">
        <v>1639</v>
      </c>
      <c r="AD205" s="34">
        <v>2120</v>
      </c>
      <c r="AE205" s="34">
        <v>2359</v>
      </c>
      <c r="AF205" s="34">
        <v>1663</v>
      </c>
      <c r="AG205" s="34">
        <v>1794</v>
      </c>
      <c r="AH205" s="34">
        <v>369</v>
      </c>
      <c r="AI205" s="34">
        <v>104</v>
      </c>
      <c r="AJ205" s="34">
        <v>165</v>
      </c>
      <c r="AK205" s="34">
        <v>-229</v>
      </c>
      <c r="AL205" s="34">
        <v>488</v>
      </c>
      <c r="AM205" s="34">
        <v>18</v>
      </c>
      <c r="AN205" s="34">
        <v>1472</v>
      </c>
      <c r="AO205" s="34">
        <v>1521</v>
      </c>
      <c r="AP205" s="34">
        <v>1570</v>
      </c>
      <c r="AQ205" s="34">
        <v>1618</v>
      </c>
      <c r="AR205" s="34">
        <v>1667</v>
      </c>
      <c r="AS205" s="34">
        <v>1716</v>
      </c>
      <c r="AT205" s="34">
        <v>1764</v>
      </c>
      <c r="AU205" s="34">
        <v>1813</v>
      </c>
      <c r="AV205" s="34">
        <v>1862</v>
      </c>
      <c r="AW205" s="34">
        <v>1910</v>
      </c>
      <c r="AX205" s="34">
        <v>1959</v>
      </c>
      <c r="AY205" s="34">
        <v>2008</v>
      </c>
      <c r="AZ205" s="34">
        <v>2056</v>
      </c>
      <c r="BA205" s="34">
        <v>2105</v>
      </c>
      <c r="BB205" s="34">
        <v>2153.6999999999998</v>
      </c>
      <c r="BC205" s="34">
        <v>2202.4</v>
      </c>
      <c r="BD205" s="34">
        <v>2251.1</v>
      </c>
      <c r="BE205" s="34">
        <v>2299.8000000000002</v>
      </c>
      <c r="BF205" s="34">
        <v>2348.5</v>
      </c>
      <c r="BG205" s="34">
        <v>2397.1999999999998</v>
      </c>
      <c r="BH205" s="34">
        <v>2445.9</v>
      </c>
      <c r="BI205" s="34">
        <v>2494.6</v>
      </c>
      <c r="BJ205" s="34">
        <v>2543.3000000000002</v>
      </c>
      <c r="BK205" s="34">
        <v>2592</v>
      </c>
      <c r="BL205" s="34">
        <v>2640.7</v>
      </c>
      <c r="BM205" s="34">
        <f t="shared" si="45"/>
        <v>28474.2</v>
      </c>
      <c r="BN205" s="34">
        <f t="shared" si="43"/>
        <v>2000</v>
      </c>
      <c r="BO205" s="34">
        <f t="shared" si="43"/>
        <v>2100</v>
      </c>
      <c r="BP205" s="34">
        <f t="shared" si="43"/>
        <v>2100</v>
      </c>
      <c r="BQ205" s="34">
        <f t="shared" si="43"/>
        <v>2200</v>
      </c>
      <c r="BR205" s="34">
        <f t="shared" si="43"/>
        <v>2300</v>
      </c>
      <c r="BS205" s="34">
        <f t="shared" si="43"/>
        <v>2300</v>
      </c>
      <c r="BT205" s="34">
        <f t="shared" si="42"/>
        <v>2400</v>
      </c>
      <c r="BU205" s="34">
        <f t="shared" si="42"/>
        <v>2500</v>
      </c>
      <c r="BV205" s="34">
        <f t="shared" si="42"/>
        <v>2500</v>
      </c>
      <c r="BW205" s="34">
        <f t="shared" si="42"/>
        <v>2600</v>
      </c>
      <c r="BX205" s="34">
        <f t="shared" si="42"/>
        <v>2700</v>
      </c>
      <c r="BY205" s="34">
        <f t="shared" si="42"/>
        <v>2700</v>
      </c>
      <c r="BZ205" s="64">
        <f t="shared" si="46"/>
        <v>0.58663365545479274</v>
      </c>
    </row>
    <row r="206" spans="1:78" x14ac:dyDescent="0.25">
      <c r="A206" s="32" t="s">
        <v>469</v>
      </c>
      <c r="B206" s="33">
        <v>10</v>
      </c>
      <c r="C206" s="32" t="s">
        <v>318</v>
      </c>
      <c r="D206" s="32" t="s">
        <v>470</v>
      </c>
      <c r="E206" s="34">
        <v>6027</v>
      </c>
      <c r="F206" s="34">
        <v>5184</v>
      </c>
      <c r="G206" s="34">
        <v>6045</v>
      </c>
      <c r="H206" s="34">
        <v>5318</v>
      </c>
      <c r="I206" s="34">
        <v>6316</v>
      </c>
      <c r="J206" s="34">
        <v>6327</v>
      </c>
      <c r="K206" s="34">
        <v>7858</v>
      </c>
      <c r="L206" s="34">
        <v>7430</v>
      </c>
      <c r="M206" s="34">
        <v>6767</v>
      </c>
      <c r="N206" s="34">
        <v>6373</v>
      </c>
      <c r="O206" s="34">
        <v>5596</v>
      </c>
      <c r="P206" s="34">
        <v>6278</v>
      </c>
      <c r="Q206" s="34">
        <v>6938</v>
      </c>
      <c r="R206" s="34">
        <v>6885</v>
      </c>
      <c r="S206" s="34">
        <v>7514</v>
      </c>
      <c r="T206" s="34">
        <v>7466</v>
      </c>
      <c r="U206" s="34">
        <v>8400</v>
      </c>
      <c r="V206" s="34">
        <v>7549</v>
      </c>
      <c r="W206" s="34">
        <v>7412</v>
      </c>
      <c r="X206" s="34">
        <v>7277</v>
      </c>
      <c r="Y206" s="34">
        <v>8107</v>
      </c>
      <c r="Z206" s="34">
        <v>6899</v>
      </c>
      <c r="AA206" s="34">
        <v>7192</v>
      </c>
      <c r="AB206" s="34">
        <v>6562</v>
      </c>
      <c r="AC206" s="34">
        <v>5120</v>
      </c>
      <c r="AD206" s="34">
        <v>6225</v>
      </c>
      <c r="AE206" s="34">
        <v>6841</v>
      </c>
      <c r="AF206" s="34">
        <v>7110</v>
      </c>
      <c r="AG206" s="34">
        <v>8031</v>
      </c>
      <c r="AH206" s="34">
        <v>8290</v>
      </c>
      <c r="AI206" s="34">
        <v>7119</v>
      </c>
      <c r="AJ206" s="34">
        <v>5620</v>
      </c>
      <c r="AK206" s="34">
        <v>5330</v>
      </c>
      <c r="AL206" s="34">
        <v>5238</v>
      </c>
      <c r="AM206" s="34">
        <v>4357</v>
      </c>
      <c r="AN206" s="34">
        <v>6649</v>
      </c>
      <c r="AO206" s="34">
        <v>6648</v>
      </c>
      <c r="AP206" s="34">
        <v>6648</v>
      </c>
      <c r="AQ206" s="34">
        <v>6647</v>
      </c>
      <c r="AR206" s="34">
        <v>6647</v>
      </c>
      <c r="AS206" s="34">
        <v>6646</v>
      </c>
      <c r="AT206" s="34">
        <v>6646</v>
      </c>
      <c r="AU206" s="34">
        <v>6645</v>
      </c>
      <c r="AV206" s="34">
        <v>6645</v>
      </c>
      <c r="AW206" s="34">
        <v>6644</v>
      </c>
      <c r="AX206" s="34">
        <v>6644</v>
      </c>
      <c r="AY206" s="34">
        <v>6643</v>
      </c>
      <c r="AZ206" s="34">
        <v>6643</v>
      </c>
      <c r="BA206" s="34">
        <v>6642.5</v>
      </c>
      <c r="BB206" s="34">
        <v>6642.1</v>
      </c>
      <c r="BC206" s="34">
        <v>6641.7</v>
      </c>
      <c r="BD206" s="34">
        <v>6641.3</v>
      </c>
      <c r="BE206" s="34">
        <v>6640.9</v>
      </c>
      <c r="BF206" s="34">
        <v>6640.5</v>
      </c>
      <c r="BG206" s="34">
        <v>6640.1</v>
      </c>
      <c r="BH206" s="34">
        <v>6639.7</v>
      </c>
      <c r="BI206" s="34">
        <v>6639.3</v>
      </c>
      <c r="BJ206" s="34">
        <v>6638.9</v>
      </c>
      <c r="BK206" s="34">
        <v>6638.5</v>
      </c>
      <c r="BL206" s="34">
        <v>6638.1</v>
      </c>
      <c r="BM206" s="34">
        <f t="shared" si="45"/>
        <v>79683.600000000006</v>
      </c>
      <c r="BN206" s="34">
        <f t="shared" si="43"/>
        <v>6600</v>
      </c>
      <c r="BO206" s="34">
        <f t="shared" si="43"/>
        <v>6600</v>
      </c>
      <c r="BP206" s="34">
        <f t="shared" si="43"/>
        <v>6600</v>
      </c>
      <c r="BQ206" s="34">
        <f t="shared" si="43"/>
        <v>6600</v>
      </c>
      <c r="BR206" s="34">
        <f t="shared" si="43"/>
        <v>6600</v>
      </c>
      <c r="BS206" s="34">
        <f t="shared" si="43"/>
        <v>6600</v>
      </c>
      <c r="BT206" s="34">
        <f t="shared" si="42"/>
        <v>6600</v>
      </c>
      <c r="BU206" s="34">
        <f t="shared" si="42"/>
        <v>6600</v>
      </c>
      <c r="BV206" s="34">
        <f t="shared" si="42"/>
        <v>6600</v>
      </c>
      <c r="BW206" s="34">
        <f t="shared" si="42"/>
        <v>6600</v>
      </c>
      <c r="BX206" s="34">
        <f t="shared" si="42"/>
        <v>6600</v>
      </c>
      <c r="BY206" s="34">
        <f t="shared" si="42"/>
        <v>6600</v>
      </c>
      <c r="BZ206" s="64">
        <f t="shared" si="46"/>
        <v>1.0985509297400716E-2</v>
      </c>
    </row>
    <row r="207" spans="1:78" x14ac:dyDescent="0.25">
      <c r="A207" s="32" t="s">
        <v>471</v>
      </c>
      <c r="B207" s="33">
        <v>10</v>
      </c>
      <c r="C207" s="32" t="s">
        <v>318</v>
      </c>
      <c r="D207" s="32" t="s">
        <v>472</v>
      </c>
      <c r="E207" s="34">
        <v>11728</v>
      </c>
      <c r="F207" s="34">
        <v>10424</v>
      </c>
      <c r="G207" s="34">
        <v>9702</v>
      </c>
      <c r="H207" s="34">
        <v>11118</v>
      </c>
      <c r="I207" s="34">
        <v>11500</v>
      </c>
      <c r="J207" s="34">
        <v>10974</v>
      </c>
      <c r="K207" s="34">
        <v>10197</v>
      </c>
      <c r="L207" s="34">
        <v>10833</v>
      </c>
      <c r="M207" s="34">
        <v>11662</v>
      </c>
      <c r="N207" s="34">
        <v>11345</v>
      </c>
      <c r="O207" s="34">
        <v>11631</v>
      </c>
      <c r="P207" s="34">
        <v>12742</v>
      </c>
      <c r="Q207" s="34">
        <v>12686</v>
      </c>
      <c r="R207" s="34">
        <v>13012</v>
      </c>
      <c r="S207" s="34">
        <v>14497</v>
      </c>
      <c r="T207" s="34">
        <v>14451</v>
      </c>
      <c r="U207" s="34">
        <v>15135</v>
      </c>
      <c r="V207" s="34">
        <v>14980</v>
      </c>
      <c r="W207" s="34">
        <v>14682</v>
      </c>
      <c r="X207" s="34">
        <v>14044</v>
      </c>
      <c r="Y207" s="34">
        <v>13618</v>
      </c>
      <c r="Z207" s="34">
        <v>13646</v>
      </c>
      <c r="AA207" s="34">
        <v>11870</v>
      </c>
      <c r="AB207" s="34">
        <v>11155</v>
      </c>
      <c r="AC207" s="34">
        <v>11768</v>
      </c>
      <c r="AD207" s="34">
        <v>12666</v>
      </c>
      <c r="AE207" s="34">
        <v>12704</v>
      </c>
      <c r="AF207" s="34">
        <v>12005</v>
      </c>
      <c r="AG207" s="34">
        <v>10710</v>
      </c>
      <c r="AH207" s="34">
        <v>11865</v>
      </c>
      <c r="AI207" s="34">
        <v>13535</v>
      </c>
      <c r="AJ207" s="34">
        <v>14274</v>
      </c>
      <c r="AK207" s="34">
        <v>12463</v>
      </c>
      <c r="AL207" s="34">
        <v>11602</v>
      </c>
      <c r="AM207" s="34">
        <v>12261</v>
      </c>
      <c r="AN207" s="34">
        <v>13262</v>
      </c>
      <c r="AO207" s="34">
        <v>13311</v>
      </c>
      <c r="AP207" s="34">
        <v>13360</v>
      </c>
      <c r="AQ207" s="34">
        <v>13409</v>
      </c>
      <c r="AR207" s="34">
        <v>13457</v>
      </c>
      <c r="AS207" s="34">
        <v>13506</v>
      </c>
      <c r="AT207" s="34">
        <v>13555</v>
      </c>
      <c r="AU207" s="34">
        <v>13603</v>
      </c>
      <c r="AV207" s="34">
        <v>13652</v>
      </c>
      <c r="AW207" s="34">
        <v>13701</v>
      </c>
      <c r="AX207" s="34">
        <v>13750</v>
      </c>
      <c r="AY207" s="34">
        <v>13798</v>
      </c>
      <c r="AZ207" s="34">
        <v>13847</v>
      </c>
      <c r="BA207" s="34">
        <v>13895.5</v>
      </c>
      <c r="BB207" s="34">
        <v>13944.1</v>
      </c>
      <c r="BC207" s="34">
        <v>13992.7</v>
      </c>
      <c r="BD207" s="34">
        <v>14041.3</v>
      </c>
      <c r="BE207" s="34">
        <v>14089.9</v>
      </c>
      <c r="BF207" s="34">
        <v>14138.5</v>
      </c>
      <c r="BG207" s="34">
        <v>14187.1</v>
      </c>
      <c r="BH207" s="34">
        <v>14235.7</v>
      </c>
      <c r="BI207" s="34">
        <v>14284.3</v>
      </c>
      <c r="BJ207" s="34">
        <v>14332.9</v>
      </c>
      <c r="BK207" s="34">
        <v>14381.5</v>
      </c>
      <c r="BL207" s="34">
        <v>14430.1</v>
      </c>
      <c r="BM207" s="34">
        <f t="shared" si="45"/>
        <v>169953.6</v>
      </c>
      <c r="BN207" s="34">
        <f t="shared" si="43"/>
        <v>13900</v>
      </c>
      <c r="BO207" s="34">
        <f t="shared" si="43"/>
        <v>13900</v>
      </c>
      <c r="BP207" s="34">
        <f t="shared" si="43"/>
        <v>14000</v>
      </c>
      <c r="BQ207" s="34">
        <f t="shared" si="43"/>
        <v>14000</v>
      </c>
      <c r="BR207" s="34">
        <f t="shared" si="43"/>
        <v>14100</v>
      </c>
      <c r="BS207" s="34">
        <f t="shared" si="43"/>
        <v>14100</v>
      </c>
      <c r="BT207" s="34">
        <f t="shared" si="42"/>
        <v>14200</v>
      </c>
      <c r="BU207" s="34">
        <f t="shared" si="42"/>
        <v>14200</v>
      </c>
      <c r="BV207" s="34">
        <f t="shared" si="42"/>
        <v>14300</v>
      </c>
      <c r="BW207" s="34">
        <f t="shared" si="42"/>
        <v>14300</v>
      </c>
      <c r="BX207" s="34">
        <f t="shared" si="42"/>
        <v>14400</v>
      </c>
      <c r="BY207" s="34">
        <f t="shared" si="42"/>
        <v>14400</v>
      </c>
      <c r="BZ207" s="64">
        <f t="shared" si="46"/>
        <v>0.63654908621005035</v>
      </c>
    </row>
    <row r="208" spans="1:78" x14ac:dyDescent="0.25">
      <c r="A208" s="32" t="s">
        <v>473</v>
      </c>
      <c r="B208" s="33">
        <v>10</v>
      </c>
      <c r="C208" s="32" t="s">
        <v>318</v>
      </c>
      <c r="D208" s="32" t="s">
        <v>474</v>
      </c>
      <c r="E208" s="34">
        <v>1624</v>
      </c>
      <c r="F208" s="34">
        <v>1582</v>
      </c>
      <c r="G208" s="34">
        <v>1472</v>
      </c>
      <c r="H208" s="34">
        <v>1301</v>
      </c>
      <c r="I208" s="34">
        <v>711</v>
      </c>
      <c r="J208" s="34">
        <v>1376</v>
      </c>
      <c r="K208" s="34">
        <v>794</v>
      </c>
      <c r="L208" s="34">
        <v>1646</v>
      </c>
      <c r="M208" s="34">
        <v>894</v>
      </c>
      <c r="N208" s="34">
        <v>849</v>
      </c>
      <c r="O208" s="34">
        <v>375</v>
      </c>
      <c r="P208" s="34">
        <v>728</v>
      </c>
      <c r="Q208" s="34">
        <v>1404</v>
      </c>
      <c r="R208" s="34">
        <v>2719</v>
      </c>
      <c r="S208" s="34">
        <v>2798</v>
      </c>
      <c r="T208" s="34">
        <v>4324</v>
      </c>
      <c r="U208" s="34">
        <v>4204</v>
      </c>
      <c r="V208" s="34">
        <v>3327</v>
      </c>
      <c r="W208" s="34">
        <v>2773</v>
      </c>
      <c r="X208" s="34">
        <v>3584</v>
      </c>
      <c r="Y208" s="34">
        <v>2633</v>
      </c>
      <c r="Z208" s="34">
        <v>2110</v>
      </c>
      <c r="AA208" s="34">
        <v>2954</v>
      </c>
      <c r="AB208" s="34">
        <v>1886</v>
      </c>
      <c r="AC208" s="34">
        <v>2433</v>
      </c>
      <c r="AD208" s="34">
        <v>4290</v>
      </c>
      <c r="AE208" s="34">
        <v>5865</v>
      </c>
      <c r="AF208" s="34">
        <v>5018</v>
      </c>
      <c r="AG208" s="34">
        <v>5905</v>
      </c>
      <c r="AH208" s="34">
        <v>4999</v>
      </c>
      <c r="AI208" s="34">
        <v>4707</v>
      </c>
      <c r="AJ208" s="34">
        <v>5841</v>
      </c>
      <c r="AK208" s="34">
        <v>5557</v>
      </c>
      <c r="AL208" s="34">
        <v>5784</v>
      </c>
      <c r="AM208" s="34">
        <v>5133</v>
      </c>
      <c r="AN208" s="34">
        <v>5645</v>
      </c>
      <c r="AO208" s="34">
        <v>5794</v>
      </c>
      <c r="AP208" s="34">
        <v>5944</v>
      </c>
      <c r="AQ208" s="34">
        <v>6093</v>
      </c>
      <c r="AR208" s="34">
        <v>6242</v>
      </c>
      <c r="AS208" s="34">
        <v>6391</v>
      </c>
      <c r="AT208" s="34">
        <v>6540</v>
      </c>
      <c r="AU208" s="34">
        <v>6690</v>
      </c>
      <c r="AV208" s="34">
        <v>6839</v>
      </c>
      <c r="AW208" s="34">
        <v>6988</v>
      </c>
      <c r="AX208" s="34">
        <v>7137</v>
      </c>
      <c r="AY208" s="34">
        <v>7286</v>
      </c>
      <c r="AZ208" s="34">
        <v>7436</v>
      </c>
      <c r="BA208" s="34">
        <v>7585</v>
      </c>
      <c r="BB208" s="34">
        <v>7734.3</v>
      </c>
      <c r="BC208" s="34">
        <v>7883.6</v>
      </c>
      <c r="BD208" s="34">
        <v>8032.9</v>
      </c>
      <c r="BE208" s="34">
        <v>8182.2</v>
      </c>
      <c r="BF208" s="34">
        <v>8331.5</v>
      </c>
      <c r="BG208" s="34">
        <v>8480.7999999999993</v>
      </c>
      <c r="BH208" s="34">
        <v>8630.1</v>
      </c>
      <c r="BI208" s="34">
        <v>8779.4</v>
      </c>
      <c r="BJ208" s="34">
        <v>8928.7000000000007</v>
      </c>
      <c r="BK208" s="34">
        <v>9078</v>
      </c>
      <c r="BL208" s="34">
        <v>9227.2999999999993</v>
      </c>
      <c r="BM208" s="34">
        <f t="shared" si="45"/>
        <v>100873.8</v>
      </c>
      <c r="BN208" s="34">
        <f t="shared" si="43"/>
        <v>7400</v>
      </c>
      <c r="BO208" s="34">
        <f t="shared" si="43"/>
        <v>7600</v>
      </c>
      <c r="BP208" s="34">
        <f t="shared" si="43"/>
        <v>7700</v>
      </c>
      <c r="BQ208" s="34">
        <f t="shared" si="43"/>
        <v>7900</v>
      </c>
      <c r="BR208" s="34">
        <f t="shared" si="43"/>
        <v>8100</v>
      </c>
      <c r="BS208" s="34">
        <f t="shared" si="43"/>
        <v>8300</v>
      </c>
      <c r="BT208" s="34">
        <f t="shared" si="42"/>
        <v>8500</v>
      </c>
      <c r="BU208" s="34">
        <f t="shared" si="42"/>
        <v>8700</v>
      </c>
      <c r="BV208" s="34">
        <f t="shared" si="42"/>
        <v>8900</v>
      </c>
      <c r="BW208" s="34">
        <f t="shared" si="42"/>
        <v>9100</v>
      </c>
      <c r="BX208" s="34">
        <f t="shared" si="42"/>
        <v>9300</v>
      </c>
      <c r="BY208" s="34">
        <f t="shared" si="42"/>
        <v>9400</v>
      </c>
      <c r="BZ208" s="64">
        <f t="shared" si="46"/>
        <v>0.96404714772557265</v>
      </c>
    </row>
    <row r="209" spans="1:78" x14ac:dyDescent="0.25">
      <c r="A209" s="32" t="s">
        <v>475</v>
      </c>
      <c r="B209" s="33">
        <v>10</v>
      </c>
      <c r="C209" s="32" t="s">
        <v>318</v>
      </c>
      <c r="D209" s="32" t="s">
        <v>476</v>
      </c>
      <c r="E209" s="34">
        <v>11416</v>
      </c>
      <c r="F209" s="34">
        <v>10961</v>
      </c>
      <c r="G209" s="34">
        <v>9680</v>
      </c>
      <c r="H209" s="34">
        <v>10777</v>
      </c>
      <c r="I209" s="34">
        <v>11602</v>
      </c>
      <c r="J209" s="34">
        <v>12747</v>
      </c>
      <c r="K209" s="34">
        <v>12557</v>
      </c>
      <c r="L209" s="34">
        <v>12862</v>
      </c>
      <c r="M209" s="34">
        <v>13008</v>
      </c>
      <c r="N209" s="34">
        <v>12643</v>
      </c>
      <c r="O209" s="34">
        <v>13008</v>
      </c>
      <c r="P209" s="34">
        <v>12737</v>
      </c>
      <c r="Q209" s="34">
        <v>12209</v>
      </c>
      <c r="R209" s="34">
        <v>11870</v>
      </c>
      <c r="S209" s="34">
        <v>12514</v>
      </c>
      <c r="T209" s="34">
        <v>13106</v>
      </c>
      <c r="U209" s="34">
        <v>14050</v>
      </c>
      <c r="V209" s="34">
        <v>13349</v>
      </c>
      <c r="W209" s="34">
        <v>14782</v>
      </c>
      <c r="X209" s="34">
        <v>14064</v>
      </c>
      <c r="Y209" s="34">
        <v>13797</v>
      </c>
      <c r="Z209" s="34">
        <v>14785</v>
      </c>
      <c r="AA209" s="34">
        <v>16304</v>
      </c>
      <c r="AB209" s="34">
        <v>16657</v>
      </c>
      <c r="AC209" s="34">
        <v>16088</v>
      </c>
      <c r="AD209" s="34">
        <v>16142</v>
      </c>
      <c r="AE209" s="34">
        <v>16594</v>
      </c>
      <c r="AF209" s="34">
        <v>18238</v>
      </c>
      <c r="AG209" s="34">
        <v>17963</v>
      </c>
      <c r="AH209" s="34">
        <v>18522</v>
      </c>
      <c r="AI209" s="34">
        <v>18228</v>
      </c>
      <c r="AJ209" s="34">
        <v>18016</v>
      </c>
      <c r="AK209" s="34">
        <v>17399</v>
      </c>
      <c r="AL209" s="34">
        <v>16068</v>
      </c>
      <c r="AM209" s="34">
        <v>15964</v>
      </c>
      <c r="AN209" s="34">
        <v>18283</v>
      </c>
      <c r="AO209" s="34">
        <v>18504</v>
      </c>
      <c r="AP209" s="34">
        <v>18725</v>
      </c>
      <c r="AQ209" s="34">
        <v>18946</v>
      </c>
      <c r="AR209" s="34">
        <v>19167</v>
      </c>
      <c r="AS209" s="34">
        <v>19388</v>
      </c>
      <c r="AT209" s="34">
        <v>19609</v>
      </c>
      <c r="AU209" s="34">
        <v>19830</v>
      </c>
      <c r="AV209" s="34">
        <v>20051</v>
      </c>
      <c r="AW209" s="34">
        <v>20272</v>
      </c>
      <c r="AX209" s="34">
        <v>20493</v>
      </c>
      <c r="AY209" s="34">
        <v>20714</v>
      </c>
      <c r="AZ209" s="34">
        <v>20935</v>
      </c>
      <c r="BA209" s="34">
        <v>21156</v>
      </c>
      <c r="BB209" s="34">
        <v>21377</v>
      </c>
      <c r="BC209" s="34">
        <v>21598</v>
      </c>
      <c r="BD209" s="34">
        <v>21819</v>
      </c>
      <c r="BE209" s="34">
        <v>22040</v>
      </c>
      <c r="BF209" s="34">
        <v>22261</v>
      </c>
      <c r="BG209" s="34">
        <v>22482</v>
      </c>
      <c r="BH209" s="34">
        <v>22703</v>
      </c>
      <c r="BI209" s="34">
        <v>22924</v>
      </c>
      <c r="BJ209" s="34">
        <v>23145</v>
      </c>
      <c r="BK209" s="34">
        <v>23366</v>
      </c>
      <c r="BL209" s="34">
        <v>23587</v>
      </c>
      <c r="BM209" s="34">
        <f t="shared" si="45"/>
        <v>268458</v>
      </c>
      <c r="BN209" s="34">
        <f t="shared" si="43"/>
        <v>21000</v>
      </c>
      <c r="BO209" s="34">
        <f t="shared" si="43"/>
        <v>21200</v>
      </c>
      <c r="BP209" s="34">
        <f t="shared" si="43"/>
        <v>21500</v>
      </c>
      <c r="BQ209" s="34">
        <f t="shared" si="43"/>
        <v>21700</v>
      </c>
      <c r="BR209" s="34">
        <f t="shared" si="43"/>
        <v>22000</v>
      </c>
      <c r="BS209" s="34">
        <f t="shared" si="43"/>
        <v>22200</v>
      </c>
      <c r="BT209" s="34">
        <f t="shared" si="42"/>
        <v>22500</v>
      </c>
      <c r="BU209" s="34">
        <f t="shared" si="42"/>
        <v>22700</v>
      </c>
      <c r="BV209" s="34">
        <f t="shared" si="42"/>
        <v>23000</v>
      </c>
      <c r="BW209" s="34">
        <f t="shared" si="42"/>
        <v>23200</v>
      </c>
      <c r="BX209" s="34">
        <f t="shared" si="42"/>
        <v>23500</v>
      </c>
      <c r="BY209" s="34">
        <f t="shared" si="42"/>
        <v>23800</v>
      </c>
      <c r="BZ209" s="64">
        <f t="shared" si="46"/>
        <v>0.9823942431703433</v>
      </c>
    </row>
    <row r="210" spans="1:78" x14ac:dyDescent="0.25">
      <c r="A210" s="32" t="s">
        <v>477</v>
      </c>
      <c r="B210" s="33">
        <v>10</v>
      </c>
      <c r="C210" s="32" t="s">
        <v>318</v>
      </c>
      <c r="D210" s="32" t="s">
        <v>478</v>
      </c>
      <c r="E210" s="34">
        <v>571</v>
      </c>
      <c r="F210" s="34">
        <v>280</v>
      </c>
      <c r="G210" s="34">
        <v>358</v>
      </c>
      <c r="H210" s="34">
        <v>59</v>
      </c>
      <c r="I210" s="34">
        <v>782</v>
      </c>
      <c r="J210" s="34">
        <v>1060</v>
      </c>
      <c r="K210" s="34">
        <v>2568</v>
      </c>
      <c r="L210" s="34">
        <v>4098</v>
      </c>
      <c r="M210" s="34">
        <v>4445</v>
      </c>
      <c r="N210" s="34">
        <v>3901</v>
      </c>
      <c r="O210" s="34">
        <v>3134</v>
      </c>
      <c r="P210" s="34">
        <v>3301</v>
      </c>
      <c r="Q210" s="34">
        <v>4414</v>
      </c>
      <c r="R210" s="34">
        <v>3720</v>
      </c>
      <c r="S210" s="34">
        <v>4590</v>
      </c>
      <c r="T210" s="34">
        <v>3531</v>
      </c>
      <c r="U210" s="34">
        <v>2983</v>
      </c>
      <c r="V210" s="34">
        <v>2488</v>
      </c>
      <c r="W210" s="34">
        <v>1972</v>
      </c>
      <c r="X210" s="34">
        <v>1955</v>
      </c>
      <c r="Y210" s="34">
        <v>2167</v>
      </c>
      <c r="Z210" s="34">
        <v>4021</v>
      </c>
      <c r="AA210" s="34">
        <v>4560</v>
      </c>
      <c r="AB210" s="34">
        <v>3945</v>
      </c>
      <c r="AC210" s="34">
        <v>2379</v>
      </c>
      <c r="AD210" s="34">
        <v>2468</v>
      </c>
      <c r="AE210" s="34">
        <v>2519</v>
      </c>
      <c r="AF210" s="34">
        <v>2927</v>
      </c>
      <c r="AG210" s="34">
        <v>2844</v>
      </c>
      <c r="AH210" s="34">
        <v>2279</v>
      </c>
      <c r="AI210" s="34">
        <v>3372</v>
      </c>
      <c r="AJ210" s="34">
        <v>3313</v>
      </c>
      <c r="AK210" s="34">
        <v>4048</v>
      </c>
      <c r="AL210" s="34">
        <v>4607</v>
      </c>
      <c r="AM210" s="34">
        <v>4576</v>
      </c>
      <c r="AN210" s="34">
        <v>4064</v>
      </c>
      <c r="AO210" s="34">
        <v>4131</v>
      </c>
      <c r="AP210" s="34">
        <v>4198</v>
      </c>
      <c r="AQ210" s="34">
        <v>4265</v>
      </c>
      <c r="AR210" s="34">
        <v>4331</v>
      </c>
      <c r="AS210" s="34">
        <v>4398</v>
      </c>
      <c r="AT210" s="34">
        <v>4465</v>
      </c>
      <c r="AU210" s="34">
        <v>4531</v>
      </c>
      <c r="AV210" s="34">
        <v>4598</v>
      </c>
      <c r="AW210" s="34">
        <v>4665</v>
      </c>
      <c r="AX210" s="34">
        <v>4731</v>
      </c>
      <c r="AY210" s="34">
        <v>4798</v>
      </c>
      <c r="AZ210" s="34">
        <v>4865</v>
      </c>
      <c r="BA210" s="34">
        <v>4931.5</v>
      </c>
      <c r="BB210" s="34">
        <v>4998.2</v>
      </c>
      <c r="BC210" s="34">
        <v>5064.8999999999996</v>
      </c>
      <c r="BD210" s="34">
        <v>5131.6000000000004</v>
      </c>
      <c r="BE210" s="34">
        <v>5198.3</v>
      </c>
      <c r="BF210" s="34">
        <v>5265</v>
      </c>
      <c r="BG210" s="34">
        <v>5331.7</v>
      </c>
      <c r="BH210" s="34">
        <v>5398.4</v>
      </c>
      <c r="BI210" s="34">
        <v>5465.1</v>
      </c>
      <c r="BJ210" s="34">
        <v>5531.8</v>
      </c>
      <c r="BK210" s="34">
        <v>5598.5</v>
      </c>
      <c r="BL210" s="34">
        <v>5665.2</v>
      </c>
      <c r="BM210" s="34">
        <f t="shared" si="45"/>
        <v>63580.2</v>
      </c>
      <c r="BN210" s="34">
        <f t="shared" si="43"/>
        <v>4900</v>
      </c>
      <c r="BO210" s="34">
        <f t="shared" si="43"/>
        <v>4900</v>
      </c>
      <c r="BP210" s="34">
        <f t="shared" si="43"/>
        <v>5000</v>
      </c>
      <c r="BQ210" s="34">
        <f t="shared" si="43"/>
        <v>5100</v>
      </c>
      <c r="BR210" s="34">
        <f t="shared" si="43"/>
        <v>5200</v>
      </c>
      <c r="BS210" s="34">
        <f t="shared" si="43"/>
        <v>5300</v>
      </c>
      <c r="BT210" s="34">
        <f t="shared" si="42"/>
        <v>5300</v>
      </c>
      <c r="BU210" s="34">
        <f t="shared" si="42"/>
        <v>5400</v>
      </c>
      <c r="BV210" s="34">
        <f t="shared" si="42"/>
        <v>5500</v>
      </c>
      <c r="BW210" s="34">
        <f t="shared" si="42"/>
        <v>5600</v>
      </c>
      <c r="BX210" s="34">
        <f t="shared" si="42"/>
        <v>5700</v>
      </c>
      <c r="BY210" s="34">
        <f t="shared" si="42"/>
        <v>5700</v>
      </c>
      <c r="BZ210" s="64">
        <f t="shared" si="46"/>
        <v>0.79662043676459771</v>
      </c>
    </row>
    <row r="211" spans="1:78" x14ac:dyDescent="0.25">
      <c r="A211" s="32" t="s">
        <v>479</v>
      </c>
      <c r="B211" s="33">
        <v>10</v>
      </c>
      <c r="C211" s="32" t="s">
        <v>318</v>
      </c>
      <c r="D211" s="32" t="s">
        <v>480</v>
      </c>
      <c r="E211" s="34">
        <v>11876</v>
      </c>
      <c r="F211" s="34">
        <v>12672</v>
      </c>
      <c r="G211" s="34">
        <v>12773</v>
      </c>
      <c r="H211" s="34">
        <v>11293</v>
      </c>
      <c r="I211" s="34">
        <v>10705</v>
      </c>
      <c r="J211" s="34">
        <v>11884</v>
      </c>
      <c r="K211" s="34">
        <v>10937</v>
      </c>
      <c r="L211" s="34">
        <v>11459</v>
      </c>
      <c r="M211" s="34">
        <v>9866</v>
      </c>
      <c r="N211" s="34">
        <v>11456</v>
      </c>
      <c r="O211" s="34">
        <v>11747</v>
      </c>
      <c r="P211" s="34">
        <v>10950</v>
      </c>
      <c r="Q211" s="34">
        <v>10357</v>
      </c>
      <c r="R211" s="34">
        <v>11441</v>
      </c>
      <c r="S211" s="34">
        <v>9959</v>
      </c>
      <c r="T211" s="34">
        <v>9745</v>
      </c>
      <c r="U211" s="34">
        <v>10422</v>
      </c>
      <c r="V211" s="34">
        <v>9717</v>
      </c>
      <c r="W211" s="34">
        <v>9837</v>
      </c>
      <c r="X211" s="34">
        <v>10620</v>
      </c>
      <c r="Y211" s="34">
        <v>11205</v>
      </c>
      <c r="Z211" s="34">
        <v>11488</v>
      </c>
      <c r="AA211" s="34">
        <v>12468</v>
      </c>
      <c r="AB211" s="34">
        <v>13727</v>
      </c>
      <c r="AC211" s="34">
        <v>14608</v>
      </c>
      <c r="AD211" s="34">
        <v>13561</v>
      </c>
      <c r="AE211" s="34">
        <v>13391</v>
      </c>
      <c r="AF211" s="34">
        <v>14181</v>
      </c>
      <c r="AG211" s="34">
        <v>14326</v>
      </c>
      <c r="AH211" s="34">
        <v>14992</v>
      </c>
      <c r="AI211" s="34">
        <v>14861</v>
      </c>
      <c r="AJ211" s="34">
        <v>14167</v>
      </c>
      <c r="AK211" s="34">
        <v>15132</v>
      </c>
      <c r="AL211" s="34">
        <v>15149</v>
      </c>
      <c r="AM211" s="34">
        <v>15489</v>
      </c>
      <c r="AN211" s="34">
        <v>14427</v>
      </c>
      <c r="AO211" s="34">
        <v>14548</v>
      </c>
      <c r="AP211" s="34">
        <v>14670</v>
      </c>
      <c r="AQ211" s="34">
        <v>14791</v>
      </c>
      <c r="AR211" s="34">
        <v>14913</v>
      </c>
      <c r="AS211" s="34">
        <v>15034</v>
      </c>
      <c r="AT211" s="34">
        <v>15155</v>
      </c>
      <c r="AU211" s="34">
        <v>15277</v>
      </c>
      <c r="AV211" s="34">
        <v>15398</v>
      </c>
      <c r="AW211" s="34">
        <v>15520</v>
      </c>
      <c r="AX211" s="34">
        <v>15641</v>
      </c>
      <c r="AY211" s="34">
        <v>15762</v>
      </c>
      <c r="AZ211" s="34">
        <v>15884</v>
      </c>
      <c r="BA211" s="34">
        <v>16005</v>
      </c>
      <c r="BB211" s="34">
        <v>16126.3</v>
      </c>
      <c r="BC211" s="34">
        <v>16247.6</v>
      </c>
      <c r="BD211" s="34">
        <v>16368.9</v>
      </c>
      <c r="BE211" s="34">
        <v>16490.2</v>
      </c>
      <c r="BF211" s="34">
        <v>16611.5</v>
      </c>
      <c r="BG211" s="34">
        <v>16732.8</v>
      </c>
      <c r="BH211" s="34">
        <v>16854.099999999999</v>
      </c>
      <c r="BI211" s="34">
        <v>16975.400000000001</v>
      </c>
      <c r="BJ211" s="34">
        <v>17096.7</v>
      </c>
      <c r="BK211" s="34">
        <v>17218</v>
      </c>
      <c r="BL211" s="34">
        <v>17339.3</v>
      </c>
      <c r="BM211" s="34">
        <f t="shared" si="45"/>
        <v>200065.8</v>
      </c>
      <c r="BN211" s="34">
        <f t="shared" si="43"/>
        <v>15900</v>
      </c>
      <c r="BO211" s="34">
        <f t="shared" si="43"/>
        <v>16100</v>
      </c>
      <c r="BP211" s="34">
        <f t="shared" si="43"/>
        <v>16200</v>
      </c>
      <c r="BQ211" s="34">
        <f t="shared" si="43"/>
        <v>16300</v>
      </c>
      <c r="BR211" s="34">
        <f t="shared" si="43"/>
        <v>16500</v>
      </c>
      <c r="BS211" s="34">
        <f t="shared" si="43"/>
        <v>16600</v>
      </c>
      <c r="BT211" s="34">
        <f t="shared" si="42"/>
        <v>16700</v>
      </c>
      <c r="BU211" s="34">
        <f t="shared" si="42"/>
        <v>16900</v>
      </c>
      <c r="BV211" s="34">
        <f t="shared" si="42"/>
        <v>17000</v>
      </c>
      <c r="BW211" s="34">
        <f t="shared" si="42"/>
        <v>17100</v>
      </c>
      <c r="BX211" s="34">
        <f t="shared" si="42"/>
        <v>17300</v>
      </c>
      <c r="BY211" s="34">
        <f t="shared" si="42"/>
        <v>17400</v>
      </c>
      <c r="BZ211" s="64">
        <f t="shared" si="46"/>
        <v>0.90073096253869511</v>
      </c>
    </row>
    <row r="212" spans="1:78" x14ac:dyDescent="0.25">
      <c r="A212" s="32" t="s">
        <v>481</v>
      </c>
      <c r="B212" s="33">
        <v>10</v>
      </c>
      <c r="C212" s="32" t="s">
        <v>318</v>
      </c>
      <c r="D212" s="32" t="s">
        <v>482</v>
      </c>
      <c r="E212" s="34">
        <v>5833</v>
      </c>
      <c r="F212" s="34">
        <v>5772</v>
      </c>
      <c r="G212" s="34">
        <v>6134</v>
      </c>
      <c r="H212" s="34">
        <v>6146</v>
      </c>
      <c r="I212" s="34">
        <v>7248</v>
      </c>
      <c r="J212" s="34">
        <v>6191</v>
      </c>
      <c r="K212" s="34">
        <v>7423</v>
      </c>
      <c r="L212" s="34">
        <v>7526</v>
      </c>
      <c r="M212" s="34">
        <v>8677</v>
      </c>
      <c r="N212" s="34">
        <v>9212</v>
      </c>
      <c r="O212" s="34">
        <v>9432</v>
      </c>
      <c r="P212" s="34">
        <v>9441</v>
      </c>
      <c r="Q212" s="34">
        <v>8386</v>
      </c>
      <c r="R212" s="34">
        <v>7653</v>
      </c>
      <c r="S212" s="34">
        <v>8987</v>
      </c>
      <c r="T212" s="34">
        <v>9106</v>
      </c>
      <c r="U212" s="34">
        <v>8833</v>
      </c>
      <c r="V212" s="34">
        <v>10282</v>
      </c>
      <c r="W212" s="34">
        <v>9958</v>
      </c>
      <c r="X212" s="34">
        <v>10147</v>
      </c>
      <c r="Y212" s="34">
        <v>11804</v>
      </c>
      <c r="Z212" s="34">
        <v>10880</v>
      </c>
      <c r="AA212" s="34">
        <v>11381</v>
      </c>
      <c r="AB212" s="34">
        <v>11139</v>
      </c>
      <c r="AC212" s="34">
        <v>11245</v>
      </c>
      <c r="AD212" s="34">
        <v>10477</v>
      </c>
      <c r="AE212" s="34">
        <v>10713</v>
      </c>
      <c r="AF212" s="34">
        <v>8908</v>
      </c>
      <c r="AG212" s="34">
        <v>7776</v>
      </c>
      <c r="AH212" s="34">
        <v>8411</v>
      </c>
      <c r="AI212" s="34">
        <v>7130</v>
      </c>
      <c r="AJ212" s="34">
        <v>7998</v>
      </c>
      <c r="AK212" s="34">
        <v>8068</v>
      </c>
      <c r="AL212" s="34">
        <v>7550</v>
      </c>
      <c r="AM212" s="34">
        <v>7677</v>
      </c>
      <c r="AN212" s="34">
        <v>9925</v>
      </c>
      <c r="AO212" s="34">
        <v>9995</v>
      </c>
      <c r="AP212" s="34">
        <v>10064</v>
      </c>
      <c r="AQ212" s="34">
        <v>10134</v>
      </c>
      <c r="AR212" s="34">
        <v>10204</v>
      </c>
      <c r="AS212" s="34">
        <v>10273</v>
      </c>
      <c r="AT212" s="34">
        <v>10343</v>
      </c>
      <c r="AU212" s="34">
        <v>10412</v>
      </c>
      <c r="AV212" s="34">
        <v>10482</v>
      </c>
      <c r="AW212" s="34">
        <v>10551</v>
      </c>
      <c r="AX212" s="34">
        <v>10621</v>
      </c>
      <c r="AY212" s="34">
        <v>10691</v>
      </c>
      <c r="AZ212" s="34">
        <v>10760</v>
      </c>
      <c r="BA212" s="34">
        <v>10830</v>
      </c>
      <c r="BB212" s="34">
        <v>10899.7</v>
      </c>
      <c r="BC212" s="34">
        <v>10969.4</v>
      </c>
      <c r="BD212" s="34">
        <v>11039.1</v>
      </c>
      <c r="BE212" s="34">
        <v>11108.8</v>
      </c>
      <c r="BF212" s="34">
        <v>11178.5</v>
      </c>
      <c r="BG212" s="34">
        <v>11248.2</v>
      </c>
      <c r="BH212" s="34">
        <v>11317.9</v>
      </c>
      <c r="BI212" s="34">
        <v>11387.6</v>
      </c>
      <c r="BJ212" s="34">
        <v>11457.3</v>
      </c>
      <c r="BK212" s="34">
        <v>11527</v>
      </c>
      <c r="BL212" s="34">
        <v>11596.7</v>
      </c>
      <c r="BM212" s="34">
        <f t="shared" si="45"/>
        <v>134560.20000000001</v>
      </c>
      <c r="BN212" s="34">
        <f t="shared" si="43"/>
        <v>10800</v>
      </c>
      <c r="BO212" s="34">
        <f t="shared" si="43"/>
        <v>10900</v>
      </c>
      <c r="BP212" s="34">
        <f t="shared" si="43"/>
        <v>11000</v>
      </c>
      <c r="BQ212" s="34">
        <f t="shared" si="43"/>
        <v>11000</v>
      </c>
      <c r="BR212" s="34">
        <f t="shared" si="43"/>
        <v>11100</v>
      </c>
      <c r="BS212" s="34">
        <f t="shared" si="43"/>
        <v>11200</v>
      </c>
      <c r="BT212" s="34">
        <f t="shared" si="42"/>
        <v>11300</v>
      </c>
      <c r="BU212" s="34">
        <f t="shared" si="42"/>
        <v>11300</v>
      </c>
      <c r="BV212" s="34">
        <f t="shared" si="42"/>
        <v>11400</v>
      </c>
      <c r="BW212" s="34">
        <f t="shared" si="42"/>
        <v>11500</v>
      </c>
      <c r="BX212" s="34">
        <f t="shared" si="42"/>
        <v>11600</v>
      </c>
      <c r="BY212" s="34">
        <f t="shared" si="42"/>
        <v>11600</v>
      </c>
      <c r="BZ212" s="64">
        <f t="shared" si="46"/>
        <v>0.72009796281846239</v>
      </c>
    </row>
    <row r="213" spans="1:78" x14ac:dyDescent="0.25">
      <c r="A213" s="32" t="s">
        <v>483</v>
      </c>
      <c r="B213" s="33">
        <v>10</v>
      </c>
      <c r="C213" s="32" t="s">
        <v>318</v>
      </c>
      <c r="D213" s="32" t="s">
        <v>484</v>
      </c>
      <c r="E213" s="34">
        <v>6937</v>
      </c>
      <c r="F213" s="34">
        <v>6977</v>
      </c>
      <c r="G213" s="34">
        <v>5992</v>
      </c>
      <c r="H213" s="34">
        <v>6951</v>
      </c>
      <c r="I213" s="34">
        <v>5951</v>
      </c>
      <c r="J213" s="34">
        <v>5899</v>
      </c>
      <c r="K213" s="34">
        <v>5699</v>
      </c>
      <c r="L213" s="34">
        <v>4876</v>
      </c>
      <c r="M213" s="34">
        <v>4207</v>
      </c>
      <c r="N213" s="34">
        <v>5174</v>
      </c>
      <c r="O213" s="34">
        <v>4509</v>
      </c>
      <c r="P213" s="34">
        <v>4800</v>
      </c>
      <c r="Q213" s="34">
        <v>5510</v>
      </c>
      <c r="R213" s="34">
        <v>4991</v>
      </c>
      <c r="S213" s="34">
        <v>4685</v>
      </c>
      <c r="T213" s="34">
        <v>3736</v>
      </c>
      <c r="U213" s="34">
        <v>4115</v>
      </c>
      <c r="V213" s="34">
        <v>4119</v>
      </c>
      <c r="W213" s="34">
        <v>2916</v>
      </c>
      <c r="X213" s="34">
        <v>2994</v>
      </c>
      <c r="Y213" s="34">
        <v>4265</v>
      </c>
      <c r="Z213" s="34">
        <v>5722</v>
      </c>
      <c r="AA213" s="34">
        <v>5121</v>
      </c>
      <c r="AB213" s="34">
        <v>6284</v>
      </c>
      <c r="AC213" s="34">
        <v>6612</v>
      </c>
      <c r="AD213" s="34">
        <v>6289</v>
      </c>
      <c r="AE213" s="34">
        <v>5520</v>
      </c>
      <c r="AF213" s="34">
        <v>5548</v>
      </c>
      <c r="AG213" s="34">
        <v>6866</v>
      </c>
      <c r="AH213" s="34">
        <v>7835</v>
      </c>
      <c r="AI213" s="34">
        <v>6130</v>
      </c>
      <c r="AJ213" s="34">
        <v>5505</v>
      </c>
      <c r="AK213" s="34">
        <v>5609</v>
      </c>
      <c r="AL213" s="34">
        <v>7287</v>
      </c>
      <c r="AM213" s="34">
        <v>6634</v>
      </c>
      <c r="AN213" s="34">
        <v>5797</v>
      </c>
      <c r="AO213" s="34">
        <v>5814</v>
      </c>
      <c r="AP213" s="34">
        <v>5831</v>
      </c>
      <c r="AQ213" s="34">
        <v>5848</v>
      </c>
      <c r="AR213" s="34">
        <v>5865</v>
      </c>
      <c r="AS213" s="34">
        <v>5882</v>
      </c>
      <c r="AT213" s="34">
        <v>5899</v>
      </c>
      <c r="AU213" s="34">
        <v>5916</v>
      </c>
      <c r="AV213" s="34">
        <v>5933</v>
      </c>
      <c r="AW213" s="34">
        <v>5950</v>
      </c>
      <c r="AX213" s="34">
        <v>5966</v>
      </c>
      <c r="AY213" s="34">
        <v>5983</v>
      </c>
      <c r="AZ213" s="34">
        <v>6000</v>
      </c>
      <c r="BA213" s="34">
        <v>6016.5</v>
      </c>
      <c r="BB213" s="34">
        <v>6033.2</v>
      </c>
      <c r="BC213" s="34">
        <v>6049.9</v>
      </c>
      <c r="BD213" s="34">
        <v>6066.6</v>
      </c>
      <c r="BE213" s="34">
        <v>6083.3</v>
      </c>
      <c r="BF213" s="34">
        <v>6100</v>
      </c>
      <c r="BG213" s="34">
        <v>6116.7</v>
      </c>
      <c r="BH213" s="34">
        <v>6133.4</v>
      </c>
      <c r="BI213" s="34">
        <v>6150.1</v>
      </c>
      <c r="BJ213" s="34">
        <v>6166.8</v>
      </c>
      <c r="BK213" s="34">
        <v>6183.5</v>
      </c>
      <c r="BL213" s="34">
        <v>6200.2</v>
      </c>
      <c r="BM213" s="57">
        <v>88000</v>
      </c>
      <c r="BN213" s="57">
        <f>ROUND($BM213/12,-2)</f>
        <v>7300</v>
      </c>
      <c r="BO213" s="57">
        <f t="shared" ref="BO213:BY213" si="47">ROUND($BM213/12,-2)</f>
        <v>7300</v>
      </c>
      <c r="BP213" s="57">
        <f t="shared" si="47"/>
        <v>7300</v>
      </c>
      <c r="BQ213" s="57">
        <f t="shared" si="47"/>
        <v>7300</v>
      </c>
      <c r="BR213" s="57">
        <f t="shared" si="47"/>
        <v>7300</v>
      </c>
      <c r="BS213" s="57">
        <f t="shared" si="47"/>
        <v>7300</v>
      </c>
      <c r="BT213" s="57">
        <f t="shared" si="47"/>
        <v>7300</v>
      </c>
      <c r="BU213" s="57">
        <f t="shared" si="47"/>
        <v>7300</v>
      </c>
      <c r="BV213" s="57">
        <f t="shared" si="47"/>
        <v>7300</v>
      </c>
      <c r="BW213" s="57">
        <f t="shared" si="47"/>
        <v>7300</v>
      </c>
      <c r="BX213" s="57">
        <f t="shared" si="47"/>
        <v>7300</v>
      </c>
      <c r="BY213" s="57">
        <f t="shared" si="47"/>
        <v>7300</v>
      </c>
      <c r="BZ213" s="64">
        <f t="shared" si="46"/>
        <v>0.31417451277938047</v>
      </c>
    </row>
    <row r="214" spans="1:78" x14ac:dyDescent="0.25">
      <c r="A214" s="32" t="s">
        <v>485</v>
      </c>
      <c r="B214" s="33">
        <v>10</v>
      </c>
      <c r="C214" s="32" t="s">
        <v>318</v>
      </c>
      <c r="D214" s="32" t="s">
        <v>486</v>
      </c>
      <c r="E214" s="34">
        <v>4344</v>
      </c>
      <c r="F214" s="34">
        <v>4639</v>
      </c>
      <c r="G214" s="34">
        <v>5093</v>
      </c>
      <c r="H214" s="34">
        <v>5683</v>
      </c>
      <c r="I214" s="34">
        <v>5261</v>
      </c>
      <c r="J214" s="34">
        <v>5656</v>
      </c>
      <c r="K214" s="34">
        <v>5337</v>
      </c>
      <c r="L214" s="34">
        <v>4326</v>
      </c>
      <c r="M214" s="34">
        <v>4603</v>
      </c>
      <c r="N214" s="34">
        <v>4764</v>
      </c>
      <c r="O214" s="34">
        <v>6431</v>
      </c>
      <c r="P214" s="34">
        <v>4767</v>
      </c>
      <c r="Q214" s="34">
        <v>4380</v>
      </c>
      <c r="R214" s="34">
        <v>4855</v>
      </c>
      <c r="S214" s="34">
        <v>3904</v>
      </c>
      <c r="T214" s="34">
        <v>3065</v>
      </c>
      <c r="U214" s="34">
        <v>3622</v>
      </c>
      <c r="V214" s="34">
        <v>2839</v>
      </c>
      <c r="W214" s="34">
        <v>4306</v>
      </c>
      <c r="X214" s="34">
        <v>5193</v>
      </c>
      <c r="Y214" s="34">
        <v>6584</v>
      </c>
      <c r="Z214" s="34">
        <v>4635</v>
      </c>
      <c r="AA214" s="34">
        <v>4934</v>
      </c>
      <c r="AB214" s="34">
        <v>6065</v>
      </c>
      <c r="AC214" s="34">
        <v>5461</v>
      </c>
      <c r="AD214" s="34">
        <v>3847</v>
      </c>
      <c r="AE214" s="34">
        <v>2983</v>
      </c>
      <c r="AF214" s="34">
        <v>2734</v>
      </c>
      <c r="AG214" s="34">
        <v>3486</v>
      </c>
      <c r="AH214" s="34">
        <v>2062</v>
      </c>
      <c r="AI214" s="34">
        <v>2608</v>
      </c>
      <c r="AJ214" s="34">
        <v>3562</v>
      </c>
      <c r="AK214" s="34">
        <v>3179</v>
      </c>
      <c r="AL214" s="34">
        <v>3048</v>
      </c>
      <c r="AM214" s="34">
        <v>1523</v>
      </c>
      <c r="AN214" s="34">
        <v>3010</v>
      </c>
      <c r="AO214" s="34">
        <v>2939</v>
      </c>
      <c r="AP214" s="34">
        <v>2869</v>
      </c>
      <c r="AQ214" s="34">
        <v>2798</v>
      </c>
      <c r="AR214" s="34">
        <v>2728</v>
      </c>
      <c r="AS214" s="34">
        <v>2657</v>
      </c>
      <c r="AT214" s="34">
        <v>2587</v>
      </c>
      <c r="AU214" s="34">
        <v>2516</v>
      </c>
      <c r="AV214" s="34">
        <v>2446</v>
      </c>
      <c r="AW214" s="34">
        <v>2375</v>
      </c>
      <c r="AX214" s="34">
        <v>2305</v>
      </c>
      <c r="AY214" s="34">
        <v>2234</v>
      </c>
      <c r="AZ214" s="34">
        <v>2164</v>
      </c>
      <c r="BA214" s="34">
        <v>2093.5</v>
      </c>
      <c r="BB214" s="34">
        <v>2023.1</v>
      </c>
      <c r="BC214" s="34">
        <v>1952.7</v>
      </c>
      <c r="BD214" s="34">
        <v>1882.3</v>
      </c>
      <c r="BE214" s="34">
        <v>1811.9</v>
      </c>
      <c r="BF214" s="34">
        <v>1741.5</v>
      </c>
      <c r="BG214" s="34">
        <v>1671.1</v>
      </c>
      <c r="BH214" s="34">
        <v>1600.7</v>
      </c>
      <c r="BI214" s="34">
        <v>1530.3</v>
      </c>
      <c r="BJ214" s="34">
        <v>1459.9</v>
      </c>
      <c r="BK214" s="34">
        <v>1389.5</v>
      </c>
      <c r="BL214" s="34">
        <v>1319.1</v>
      </c>
      <c r="BM214" s="34">
        <f t="shared" si="45"/>
        <v>20475.599999999999</v>
      </c>
      <c r="BN214" s="34">
        <f t="shared" si="43"/>
        <v>2000</v>
      </c>
      <c r="BO214" s="34">
        <f t="shared" si="43"/>
        <v>1900</v>
      </c>
      <c r="BP214" s="34">
        <f t="shared" si="43"/>
        <v>1900</v>
      </c>
      <c r="BQ214" s="34">
        <f t="shared" si="43"/>
        <v>1800</v>
      </c>
      <c r="BR214" s="34">
        <f t="shared" si="43"/>
        <v>1800</v>
      </c>
      <c r="BS214" s="34">
        <f t="shared" si="43"/>
        <v>1700</v>
      </c>
      <c r="BT214" s="34">
        <f t="shared" si="42"/>
        <v>1700</v>
      </c>
      <c r="BU214" s="34">
        <f t="shared" si="42"/>
        <v>1600</v>
      </c>
      <c r="BV214" s="34">
        <f t="shared" si="42"/>
        <v>1600</v>
      </c>
      <c r="BW214" s="34">
        <f t="shared" si="42"/>
        <v>1500</v>
      </c>
      <c r="BX214" s="34">
        <f t="shared" si="42"/>
        <v>1500</v>
      </c>
      <c r="BY214" s="34">
        <f t="shared" si="42"/>
        <v>1400</v>
      </c>
      <c r="BZ214" s="64">
        <f t="shared" si="46"/>
        <v>0.85331238388432717</v>
      </c>
    </row>
    <row r="215" spans="1:78" x14ac:dyDescent="0.25">
      <c r="A215" s="32" t="s">
        <v>487</v>
      </c>
      <c r="B215" s="33">
        <v>10</v>
      </c>
      <c r="C215" s="32" t="s">
        <v>318</v>
      </c>
      <c r="D215" s="32" t="s">
        <v>488</v>
      </c>
      <c r="E215" s="34">
        <v>5368</v>
      </c>
      <c r="F215" s="34">
        <v>4939</v>
      </c>
      <c r="G215" s="34">
        <v>6310</v>
      </c>
      <c r="H215" s="34">
        <v>7918</v>
      </c>
      <c r="I215" s="34">
        <v>8428</v>
      </c>
      <c r="J215" s="34">
        <v>9458</v>
      </c>
      <c r="K215" s="34">
        <v>9527</v>
      </c>
      <c r="L215" s="34">
        <v>10818</v>
      </c>
      <c r="M215" s="34">
        <v>12176</v>
      </c>
      <c r="N215" s="34">
        <v>11375</v>
      </c>
      <c r="O215" s="34">
        <v>11852</v>
      </c>
      <c r="P215" s="34">
        <v>9996</v>
      </c>
      <c r="Q215" s="34">
        <v>9441</v>
      </c>
      <c r="R215" s="34">
        <v>8363</v>
      </c>
      <c r="S215" s="34">
        <v>8976</v>
      </c>
      <c r="T215" s="34">
        <v>9027</v>
      </c>
      <c r="U215" s="34">
        <v>8804</v>
      </c>
      <c r="V215" s="34">
        <v>10127</v>
      </c>
      <c r="W215" s="34">
        <v>8723</v>
      </c>
      <c r="X215" s="34">
        <v>7281</v>
      </c>
      <c r="Y215" s="34">
        <v>6891</v>
      </c>
      <c r="Z215" s="34">
        <v>5805</v>
      </c>
      <c r="AA215" s="34">
        <v>5208</v>
      </c>
      <c r="AB215" s="34">
        <v>4105</v>
      </c>
      <c r="AC215" s="34">
        <v>4485</v>
      </c>
      <c r="AD215" s="34">
        <v>4573</v>
      </c>
      <c r="AE215" s="34">
        <v>4357</v>
      </c>
      <c r="AF215" s="34">
        <v>3477</v>
      </c>
      <c r="AG215" s="34">
        <v>4155</v>
      </c>
      <c r="AH215" s="34">
        <v>4851</v>
      </c>
      <c r="AI215" s="34">
        <v>4409</v>
      </c>
      <c r="AJ215" s="34">
        <v>4481</v>
      </c>
      <c r="AK215" s="34">
        <v>5317</v>
      </c>
      <c r="AL215" s="34">
        <v>4146</v>
      </c>
      <c r="AM215" s="34">
        <v>4399</v>
      </c>
      <c r="AN215" s="34">
        <v>4180</v>
      </c>
      <c r="AO215" s="34">
        <v>4016</v>
      </c>
      <c r="AP215" s="34">
        <v>3853</v>
      </c>
      <c r="AQ215" s="34">
        <v>3689</v>
      </c>
      <c r="AR215" s="34">
        <v>3525</v>
      </c>
      <c r="AS215" s="34">
        <v>3361</v>
      </c>
      <c r="AT215" s="34">
        <v>3197</v>
      </c>
      <c r="AU215" s="34">
        <v>3033</v>
      </c>
      <c r="AV215" s="34">
        <v>2869</v>
      </c>
      <c r="AW215" s="34">
        <v>2705</v>
      </c>
      <c r="AX215" s="34">
        <v>2541</v>
      </c>
      <c r="AY215" s="34">
        <v>2378</v>
      </c>
      <c r="AZ215" s="34">
        <v>2214</v>
      </c>
      <c r="BA215" s="34">
        <v>2050.5</v>
      </c>
      <c r="BB215" s="34">
        <v>1886.9</v>
      </c>
      <c r="BC215" s="34">
        <v>1723.3</v>
      </c>
      <c r="BD215" s="34">
        <v>1559.7</v>
      </c>
      <c r="BE215" s="34">
        <v>1396.1</v>
      </c>
      <c r="BF215" s="34">
        <v>1232.5</v>
      </c>
      <c r="BG215" s="34">
        <v>1068.9000000000001</v>
      </c>
      <c r="BH215" s="34">
        <v>905.3</v>
      </c>
      <c r="BI215" s="34">
        <v>741.7</v>
      </c>
      <c r="BJ215" s="34">
        <v>578.1</v>
      </c>
      <c r="BK215" s="34">
        <v>414.5</v>
      </c>
      <c r="BL215" s="34">
        <v>250.9</v>
      </c>
      <c r="BM215" s="34">
        <f t="shared" si="45"/>
        <v>13808.4</v>
      </c>
      <c r="BN215" s="34">
        <f t="shared" si="43"/>
        <v>1500</v>
      </c>
      <c r="BO215" s="34">
        <f t="shared" si="43"/>
        <v>1400</v>
      </c>
      <c r="BP215" s="34">
        <f t="shared" si="43"/>
        <v>1400</v>
      </c>
      <c r="BQ215" s="34">
        <f t="shared" si="43"/>
        <v>1300</v>
      </c>
      <c r="BR215" s="34">
        <f t="shared" si="43"/>
        <v>1200</v>
      </c>
      <c r="BS215" s="34">
        <f t="shared" si="43"/>
        <v>1200</v>
      </c>
      <c r="BT215" s="34">
        <f t="shared" si="42"/>
        <v>1100</v>
      </c>
      <c r="BU215" s="34">
        <f t="shared" si="42"/>
        <v>1100</v>
      </c>
      <c r="BV215" s="34">
        <f t="shared" si="42"/>
        <v>1000</v>
      </c>
      <c r="BW215" s="34">
        <f t="shared" si="42"/>
        <v>900</v>
      </c>
      <c r="BX215" s="34">
        <f t="shared" si="42"/>
        <v>900</v>
      </c>
      <c r="BY215" s="34">
        <f t="shared" si="42"/>
        <v>800</v>
      </c>
      <c r="BZ215" s="64">
        <f t="shared" si="46"/>
        <v>0.88106403763308339</v>
      </c>
    </row>
    <row r="216" spans="1:78" x14ac:dyDescent="0.25">
      <c r="A216" s="32" t="s">
        <v>489</v>
      </c>
      <c r="B216" s="33">
        <v>10</v>
      </c>
      <c r="C216" s="32" t="s">
        <v>318</v>
      </c>
      <c r="D216" s="32" t="s">
        <v>490</v>
      </c>
      <c r="E216" s="34">
        <v>3483</v>
      </c>
      <c r="F216" s="34">
        <v>4171</v>
      </c>
      <c r="G216" s="34">
        <v>2697</v>
      </c>
      <c r="H216" s="34">
        <v>3582</v>
      </c>
      <c r="I216" s="34">
        <v>3791</v>
      </c>
      <c r="J216" s="34">
        <v>4508</v>
      </c>
      <c r="K216" s="34">
        <v>4356</v>
      </c>
      <c r="L216" s="34">
        <v>3639</v>
      </c>
      <c r="M216" s="34">
        <v>3940</v>
      </c>
      <c r="N216" s="34">
        <v>3564</v>
      </c>
      <c r="O216" s="34">
        <v>3953</v>
      </c>
      <c r="P216" s="34">
        <v>2435</v>
      </c>
      <c r="Q216" s="34">
        <v>1209</v>
      </c>
      <c r="R216" s="34">
        <v>1211</v>
      </c>
      <c r="S216" s="34">
        <v>3111</v>
      </c>
      <c r="T216" s="34">
        <v>4120</v>
      </c>
      <c r="U216" s="34">
        <v>5767</v>
      </c>
      <c r="V216" s="34">
        <v>5442</v>
      </c>
      <c r="W216" s="34">
        <v>5484</v>
      </c>
      <c r="X216" s="34">
        <v>6466</v>
      </c>
      <c r="Y216" s="34">
        <v>7102</v>
      </c>
      <c r="Z216" s="34">
        <v>5622</v>
      </c>
      <c r="AA216" s="34">
        <v>6868</v>
      </c>
      <c r="AB216" s="34">
        <v>8265</v>
      </c>
      <c r="AC216" s="34">
        <v>7657</v>
      </c>
      <c r="AD216" s="34">
        <v>8449</v>
      </c>
      <c r="AE216" s="34">
        <v>10070</v>
      </c>
      <c r="AF216" s="34">
        <v>10443</v>
      </c>
      <c r="AG216" s="34">
        <v>11071</v>
      </c>
      <c r="AH216" s="34">
        <v>10425</v>
      </c>
      <c r="AI216" s="34">
        <v>10185</v>
      </c>
      <c r="AJ216" s="34">
        <v>9429</v>
      </c>
      <c r="AK216" s="34">
        <v>10007</v>
      </c>
      <c r="AL216" s="34">
        <v>9536</v>
      </c>
      <c r="AM216" s="34">
        <v>10869</v>
      </c>
      <c r="AN216" s="34">
        <v>10704</v>
      </c>
      <c r="AO216" s="34">
        <v>10961</v>
      </c>
      <c r="AP216" s="34">
        <v>11218</v>
      </c>
      <c r="AQ216" s="34">
        <v>11474</v>
      </c>
      <c r="AR216" s="34">
        <v>11731</v>
      </c>
      <c r="AS216" s="34">
        <v>11988</v>
      </c>
      <c r="AT216" s="34">
        <v>12245</v>
      </c>
      <c r="AU216" s="34">
        <v>12501</v>
      </c>
      <c r="AV216" s="34">
        <v>12758</v>
      </c>
      <c r="AW216" s="34">
        <v>13015</v>
      </c>
      <c r="AX216" s="34">
        <v>13271</v>
      </c>
      <c r="AY216" s="34">
        <v>13528</v>
      </c>
      <c r="AZ216" s="34">
        <v>13785</v>
      </c>
      <c r="BA216" s="34">
        <v>14041.5</v>
      </c>
      <c r="BB216" s="34">
        <v>14298.2</v>
      </c>
      <c r="BC216" s="34">
        <v>14554.9</v>
      </c>
      <c r="BD216" s="34">
        <v>14811.6</v>
      </c>
      <c r="BE216" s="34">
        <v>15068.3</v>
      </c>
      <c r="BF216" s="34">
        <v>15325</v>
      </c>
      <c r="BG216" s="34">
        <v>15581.7</v>
      </c>
      <c r="BH216" s="34">
        <v>15838.4</v>
      </c>
      <c r="BI216" s="34">
        <v>16095.1</v>
      </c>
      <c r="BJ216" s="34">
        <v>16351.8</v>
      </c>
      <c r="BK216" s="34">
        <v>16608.5</v>
      </c>
      <c r="BL216" s="34">
        <v>16865.2</v>
      </c>
      <c r="BM216" s="34">
        <f t="shared" si="45"/>
        <v>185440.19999999998</v>
      </c>
      <c r="BN216" s="34">
        <f t="shared" si="43"/>
        <v>13700</v>
      </c>
      <c r="BO216" s="34">
        <f t="shared" si="43"/>
        <v>14000</v>
      </c>
      <c r="BP216" s="34">
        <f t="shared" si="43"/>
        <v>14300</v>
      </c>
      <c r="BQ216" s="34">
        <f t="shared" si="43"/>
        <v>14700</v>
      </c>
      <c r="BR216" s="34">
        <f t="shared" si="43"/>
        <v>15000</v>
      </c>
      <c r="BS216" s="34">
        <f t="shared" si="43"/>
        <v>15300</v>
      </c>
      <c r="BT216" s="34">
        <f t="shared" si="42"/>
        <v>15600</v>
      </c>
      <c r="BU216" s="34">
        <f t="shared" si="42"/>
        <v>15900</v>
      </c>
      <c r="BV216" s="34">
        <f t="shared" si="42"/>
        <v>16300</v>
      </c>
      <c r="BW216" s="34">
        <f t="shared" si="42"/>
        <v>16600</v>
      </c>
      <c r="BX216" s="34">
        <f t="shared" si="42"/>
        <v>16900</v>
      </c>
      <c r="BY216" s="34">
        <f t="shared" si="42"/>
        <v>17200</v>
      </c>
      <c r="BZ216" s="64">
        <f t="shared" si="46"/>
        <v>0.97128086415756421</v>
      </c>
    </row>
    <row r="217" spans="1:78" x14ac:dyDescent="0.25">
      <c r="A217" s="32" t="s">
        <v>491</v>
      </c>
      <c r="B217" s="33">
        <v>10</v>
      </c>
      <c r="C217" s="32" t="s">
        <v>318</v>
      </c>
      <c r="D217" s="32" t="s">
        <v>492</v>
      </c>
      <c r="E217" s="34">
        <v>10918</v>
      </c>
      <c r="F217" s="34">
        <v>9796</v>
      </c>
      <c r="G217" s="34">
        <v>10090</v>
      </c>
      <c r="H217" s="34">
        <v>10401</v>
      </c>
      <c r="I217" s="34">
        <v>10506</v>
      </c>
      <c r="J217" s="34">
        <v>11937</v>
      </c>
      <c r="K217" s="34">
        <v>12054</v>
      </c>
      <c r="L217" s="34">
        <v>11496</v>
      </c>
      <c r="M217" s="34">
        <v>12080</v>
      </c>
      <c r="N217" s="34">
        <v>12590</v>
      </c>
      <c r="O217" s="34">
        <v>12741</v>
      </c>
      <c r="P217" s="34">
        <v>11737</v>
      </c>
      <c r="Q217" s="34">
        <v>10640</v>
      </c>
      <c r="R217" s="34">
        <v>10625</v>
      </c>
      <c r="S217" s="34">
        <v>9636</v>
      </c>
      <c r="T217" s="34">
        <v>9938</v>
      </c>
      <c r="U217" s="34">
        <v>9869</v>
      </c>
      <c r="V217" s="34">
        <v>9554</v>
      </c>
      <c r="W217" s="34">
        <v>9355</v>
      </c>
      <c r="X217" s="34">
        <v>9099</v>
      </c>
      <c r="Y217" s="34">
        <v>8848</v>
      </c>
      <c r="Z217" s="34">
        <v>8735</v>
      </c>
      <c r="AA217" s="34">
        <v>9803</v>
      </c>
      <c r="AB217" s="34">
        <v>9589</v>
      </c>
      <c r="AC217" s="34">
        <v>8428</v>
      </c>
      <c r="AD217" s="34">
        <v>7933</v>
      </c>
      <c r="AE217" s="34">
        <v>7134</v>
      </c>
      <c r="AF217" s="34">
        <v>7507</v>
      </c>
      <c r="AG217" s="34">
        <v>8182</v>
      </c>
      <c r="AH217" s="34">
        <v>8233</v>
      </c>
      <c r="AI217" s="34">
        <v>9107</v>
      </c>
      <c r="AJ217" s="34">
        <v>9012</v>
      </c>
      <c r="AK217" s="34">
        <v>8658</v>
      </c>
      <c r="AL217" s="34">
        <v>8058</v>
      </c>
      <c r="AM217" s="34">
        <v>6801</v>
      </c>
      <c r="AN217" s="34">
        <v>7603</v>
      </c>
      <c r="AO217" s="34">
        <v>7484</v>
      </c>
      <c r="AP217" s="34">
        <v>7365</v>
      </c>
      <c r="AQ217" s="34">
        <v>7245</v>
      </c>
      <c r="AR217" s="34">
        <v>7126</v>
      </c>
      <c r="AS217" s="34">
        <v>7007</v>
      </c>
      <c r="AT217" s="34">
        <v>6888</v>
      </c>
      <c r="AU217" s="34">
        <v>6769</v>
      </c>
      <c r="AV217" s="34">
        <v>6650</v>
      </c>
      <c r="AW217" s="34">
        <v>6531</v>
      </c>
      <c r="AX217" s="34">
        <v>6412</v>
      </c>
      <c r="AY217" s="34">
        <v>6293</v>
      </c>
      <c r="AZ217" s="34">
        <v>6174</v>
      </c>
      <c r="BA217" s="34">
        <v>6055</v>
      </c>
      <c r="BB217" s="34">
        <v>5936</v>
      </c>
      <c r="BC217" s="34">
        <v>5817</v>
      </c>
      <c r="BD217" s="34">
        <v>5698</v>
      </c>
      <c r="BE217" s="34">
        <v>5579</v>
      </c>
      <c r="BF217" s="34">
        <v>5460</v>
      </c>
      <c r="BG217" s="34">
        <v>5341</v>
      </c>
      <c r="BH217" s="34">
        <v>5222</v>
      </c>
      <c r="BI217" s="34">
        <v>5103</v>
      </c>
      <c r="BJ217" s="34">
        <v>4984</v>
      </c>
      <c r="BK217" s="34">
        <v>4865</v>
      </c>
      <c r="BL217" s="34">
        <v>4746</v>
      </c>
      <c r="BM217" s="34">
        <f t="shared" si="45"/>
        <v>64806</v>
      </c>
      <c r="BN217" s="34">
        <f t="shared" si="43"/>
        <v>5900</v>
      </c>
      <c r="BO217" s="34">
        <f t="shared" si="43"/>
        <v>5800</v>
      </c>
      <c r="BP217" s="34">
        <f t="shared" si="43"/>
        <v>5700</v>
      </c>
      <c r="BQ217" s="34">
        <f t="shared" si="43"/>
        <v>5600</v>
      </c>
      <c r="BR217" s="34">
        <f t="shared" si="43"/>
        <v>5500</v>
      </c>
      <c r="BS217" s="34">
        <f t="shared" si="43"/>
        <v>5400</v>
      </c>
      <c r="BT217" s="34">
        <f t="shared" si="42"/>
        <v>5400</v>
      </c>
      <c r="BU217" s="34">
        <f t="shared" si="42"/>
        <v>5300</v>
      </c>
      <c r="BV217" s="34">
        <f t="shared" si="42"/>
        <v>5200</v>
      </c>
      <c r="BW217" s="34">
        <f t="shared" si="42"/>
        <v>5100</v>
      </c>
      <c r="BX217" s="34">
        <f t="shared" si="42"/>
        <v>5000</v>
      </c>
      <c r="BY217" s="34">
        <f t="shared" si="42"/>
        <v>4900</v>
      </c>
      <c r="BZ217" s="64">
        <f t="shared" si="46"/>
        <v>0.94430729592123919</v>
      </c>
    </row>
    <row r="218" spans="1:78" x14ac:dyDescent="0.25">
      <c r="A218" s="32" t="s">
        <v>493</v>
      </c>
      <c r="B218" s="33">
        <v>10</v>
      </c>
      <c r="C218" s="32" t="s">
        <v>318</v>
      </c>
      <c r="D218" s="32" t="s">
        <v>494</v>
      </c>
      <c r="E218" s="34">
        <v>9772</v>
      </c>
      <c r="F218" s="34">
        <v>9122</v>
      </c>
      <c r="G218" s="34">
        <v>8194</v>
      </c>
      <c r="H218" s="34">
        <v>8297</v>
      </c>
      <c r="I218" s="34">
        <v>8650</v>
      </c>
      <c r="J218" s="34">
        <v>8921</v>
      </c>
      <c r="K218" s="34">
        <v>7514</v>
      </c>
      <c r="L218" s="34">
        <v>8592</v>
      </c>
      <c r="M218" s="34">
        <v>8352</v>
      </c>
      <c r="N218" s="34">
        <v>9335</v>
      </c>
      <c r="O218" s="34">
        <v>9778</v>
      </c>
      <c r="P218" s="34">
        <v>10524</v>
      </c>
      <c r="Q218" s="34">
        <v>11492</v>
      </c>
      <c r="R218" s="34">
        <v>12339</v>
      </c>
      <c r="S218" s="34">
        <v>12156</v>
      </c>
      <c r="T218" s="34">
        <v>10797</v>
      </c>
      <c r="U218" s="34">
        <v>11439</v>
      </c>
      <c r="V218" s="34">
        <v>12324</v>
      </c>
      <c r="W218" s="34">
        <v>12559</v>
      </c>
      <c r="X218" s="34">
        <v>12176</v>
      </c>
      <c r="Y218" s="34">
        <v>12673</v>
      </c>
      <c r="Z218" s="34">
        <v>11551</v>
      </c>
      <c r="AA218" s="34">
        <v>11031</v>
      </c>
      <c r="AB218" s="34">
        <v>10947</v>
      </c>
      <c r="AC218" s="34">
        <v>11762</v>
      </c>
      <c r="AD218" s="34">
        <v>10634</v>
      </c>
      <c r="AE218" s="34">
        <v>11637</v>
      </c>
      <c r="AF218" s="34">
        <v>11230</v>
      </c>
      <c r="AG218" s="34">
        <v>11186</v>
      </c>
      <c r="AH218" s="34">
        <v>11286</v>
      </c>
      <c r="AI218" s="34">
        <v>11208</v>
      </c>
      <c r="AJ218" s="34">
        <v>11514</v>
      </c>
      <c r="AK218" s="34">
        <v>11515</v>
      </c>
      <c r="AL218" s="34">
        <v>10359</v>
      </c>
      <c r="AM218" s="34">
        <v>9649</v>
      </c>
      <c r="AN218" s="34">
        <v>12085</v>
      </c>
      <c r="AO218" s="34">
        <v>12168</v>
      </c>
      <c r="AP218" s="34">
        <v>12252</v>
      </c>
      <c r="AQ218" s="34">
        <v>12335</v>
      </c>
      <c r="AR218" s="34">
        <v>12418</v>
      </c>
      <c r="AS218" s="34">
        <v>12501</v>
      </c>
      <c r="AT218" s="34">
        <v>12585</v>
      </c>
      <c r="AU218" s="34">
        <v>12668</v>
      </c>
      <c r="AV218" s="34">
        <v>12751</v>
      </c>
      <c r="AW218" s="34">
        <v>12834</v>
      </c>
      <c r="AX218" s="34">
        <v>12918</v>
      </c>
      <c r="AY218" s="34">
        <v>13001</v>
      </c>
      <c r="AZ218" s="34">
        <v>13084</v>
      </c>
      <c r="BA218" s="34">
        <v>13167.5</v>
      </c>
      <c r="BB218" s="34">
        <v>13250.8</v>
      </c>
      <c r="BC218" s="34">
        <v>13334.1</v>
      </c>
      <c r="BD218" s="34">
        <v>13417.4</v>
      </c>
      <c r="BE218" s="34">
        <v>13500.7</v>
      </c>
      <c r="BF218" s="34">
        <v>13584</v>
      </c>
      <c r="BG218" s="34">
        <v>13667.3</v>
      </c>
      <c r="BH218" s="34">
        <v>13750.6</v>
      </c>
      <c r="BI218" s="34">
        <v>13833.9</v>
      </c>
      <c r="BJ218" s="34">
        <v>13917.2</v>
      </c>
      <c r="BK218" s="34">
        <v>14000.5</v>
      </c>
      <c r="BL218" s="34">
        <v>14083.8</v>
      </c>
      <c r="BM218" s="34">
        <f t="shared" si="45"/>
        <v>163507.79999999999</v>
      </c>
      <c r="BN218" s="34">
        <f t="shared" si="43"/>
        <v>13100</v>
      </c>
      <c r="BO218" s="34">
        <f t="shared" si="43"/>
        <v>13200</v>
      </c>
      <c r="BP218" s="34">
        <f t="shared" si="43"/>
        <v>13300</v>
      </c>
      <c r="BQ218" s="34">
        <f t="shared" si="43"/>
        <v>13400</v>
      </c>
      <c r="BR218" s="34">
        <f t="shared" si="43"/>
        <v>13500</v>
      </c>
      <c r="BS218" s="34">
        <f t="shared" si="43"/>
        <v>13600</v>
      </c>
      <c r="BT218" s="34">
        <f t="shared" si="42"/>
        <v>13700</v>
      </c>
      <c r="BU218" s="34">
        <f t="shared" si="42"/>
        <v>13800</v>
      </c>
      <c r="BV218" s="34">
        <f t="shared" si="42"/>
        <v>13800</v>
      </c>
      <c r="BW218" s="34">
        <f t="shared" si="42"/>
        <v>13900</v>
      </c>
      <c r="BX218" s="34">
        <f t="shared" si="42"/>
        <v>14000</v>
      </c>
      <c r="BY218" s="34">
        <f t="shared" si="42"/>
        <v>14100</v>
      </c>
      <c r="BZ218" s="64">
        <f t="shared" si="46"/>
        <v>0.85686225305257591</v>
      </c>
    </row>
    <row r="219" spans="1:78" x14ac:dyDescent="0.25">
      <c r="A219" s="32" t="s">
        <v>495</v>
      </c>
      <c r="B219" s="33">
        <v>10</v>
      </c>
      <c r="C219" s="32" t="s">
        <v>318</v>
      </c>
      <c r="D219" s="32" t="s">
        <v>496</v>
      </c>
      <c r="E219" s="34">
        <v>8855</v>
      </c>
      <c r="F219" s="34">
        <v>9643</v>
      </c>
      <c r="G219" s="34">
        <v>10093</v>
      </c>
      <c r="H219" s="34">
        <v>10293</v>
      </c>
      <c r="I219" s="34">
        <v>10246</v>
      </c>
      <c r="J219" s="34">
        <v>9431</v>
      </c>
      <c r="K219" s="34">
        <v>10361</v>
      </c>
      <c r="L219" s="34">
        <v>10138</v>
      </c>
      <c r="M219" s="34">
        <v>9717</v>
      </c>
      <c r="N219" s="34">
        <v>8420</v>
      </c>
      <c r="O219" s="34">
        <v>8891</v>
      </c>
      <c r="P219" s="34">
        <v>8263</v>
      </c>
      <c r="Q219" s="34">
        <v>9704</v>
      </c>
      <c r="R219" s="34">
        <v>10128</v>
      </c>
      <c r="S219" s="34">
        <v>11759</v>
      </c>
      <c r="T219" s="34">
        <v>9948</v>
      </c>
      <c r="U219" s="34">
        <v>9996</v>
      </c>
      <c r="V219" s="34">
        <v>10941</v>
      </c>
      <c r="W219" s="34">
        <v>11021</v>
      </c>
      <c r="X219" s="34">
        <v>12434</v>
      </c>
      <c r="Y219" s="34">
        <v>13261</v>
      </c>
      <c r="Z219" s="34">
        <v>12760</v>
      </c>
      <c r="AA219" s="34">
        <v>14429</v>
      </c>
      <c r="AB219" s="34">
        <v>13731</v>
      </c>
      <c r="AC219" s="34">
        <v>14128</v>
      </c>
      <c r="AD219" s="34">
        <v>14116</v>
      </c>
      <c r="AE219" s="34">
        <v>13406</v>
      </c>
      <c r="AF219" s="34">
        <v>12110</v>
      </c>
      <c r="AG219" s="34">
        <v>11842</v>
      </c>
      <c r="AH219" s="34">
        <v>10913</v>
      </c>
      <c r="AI219" s="34">
        <v>12225</v>
      </c>
      <c r="AJ219" s="34">
        <v>12072</v>
      </c>
      <c r="AK219" s="34">
        <v>12262</v>
      </c>
      <c r="AL219" s="34">
        <v>12315</v>
      </c>
      <c r="AM219" s="34">
        <v>13438</v>
      </c>
      <c r="AN219" s="34">
        <v>13508</v>
      </c>
      <c r="AO219" s="34">
        <v>13635</v>
      </c>
      <c r="AP219" s="34">
        <v>13761</v>
      </c>
      <c r="AQ219" s="34">
        <v>13887</v>
      </c>
      <c r="AR219" s="34">
        <v>14013</v>
      </c>
      <c r="AS219" s="34">
        <v>14139</v>
      </c>
      <c r="AT219" s="34">
        <v>14266</v>
      </c>
      <c r="AU219" s="34">
        <v>14392</v>
      </c>
      <c r="AV219" s="34">
        <v>14518</v>
      </c>
      <c r="AW219" s="34">
        <v>14644</v>
      </c>
      <c r="AX219" s="34">
        <v>14770</v>
      </c>
      <c r="AY219" s="34">
        <v>14897</v>
      </c>
      <c r="AZ219" s="34">
        <v>15023</v>
      </c>
      <c r="BA219" s="34">
        <v>15149.5</v>
      </c>
      <c r="BB219" s="34">
        <v>15275.9</v>
      </c>
      <c r="BC219" s="34">
        <v>15402.3</v>
      </c>
      <c r="BD219" s="34">
        <v>15528.7</v>
      </c>
      <c r="BE219" s="34">
        <v>15655.1</v>
      </c>
      <c r="BF219" s="34">
        <v>15781.5</v>
      </c>
      <c r="BG219" s="34">
        <v>15907.9</v>
      </c>
      <c r="BH219" s="34">
        <v>16034.3</v>
      </c>
      <c r="BI219" s="34">
        <v>16160.7</v>
      </c>
      <c r="BJ219" s="34">
        <v>16287.1</v>
      </c>
      <c r="BK219" s="34">
        <v>16413.5</v>
      </c>
      <c r="BL219" s="34">
        <v>16539.900000000001</v>
      </c>
      <c r="BM219" s="34">
        <f t="shared" si="45"/>
        <v>190136.4</v>
      </c>
      <c r="BN219" s="34">
        <f t="shared" si="43"/>
        <v>15100</v>
      </c>
      <c r="BO219" s="34">
        <f t="shared" si="43"/>
        <v>15200</v>
      </c>
      <c r="BP219" s="34">
        <f t="shared" si="43"/>
        <v>15400</v>
      </c>
      <c r="BQ219" s="34">
        <f t="shared" si="43"/>
        <v>15500</v>
      </c>
      <c r="BR219" s="34">
        <f t="shared" si="43"/>
        <v>15600</v>
      </c>
      <c r="BS219" s="34">
        <f t="shared" si="43"/>
        <v>15800</v>
      </c>
      <c r="BT219" s="34">
        <f t="shared" si="42"/>
        <v>15900</v>
      </c>
      <c r="BU219" s="34">
        <f t="shared" si="42"/>
        <v>16100</v>
      </c>
      <c r="BV219" s="34">
        <f t="shared" si="42"/>
        <v>16200</v>
      </c>
      <c r="BW219" s="34">
        <f t="shared" si="42"/>
        <v>16300</v>
      </c>
      <c r="BX219" s="34">
        <f t="shared" si="42"/>
        <v>16500</v>
      </c>
      <c r="BY219" s="34">
        <f t="shared" si="42"/>
        <v>16600</v>
      </c>
      <c r="BZ219" s="64">
        <f t="shared" si="46"/>
        <v>0.92667031617450479</v>
      </c>
    </row>
    <row r="220" spans="1:78" x14ac:dyDescent="0.25">
      <c r="A220" s="32" t="s">
        <v>497</v>
      </c>
      <c r="B220" s="33">
        <v>10</v>
      </c>
      <c r="C220" s="32" t="s">
        <v>318</v>
      </c>
      <c r="D220" s="32" t="s">
        <v>498</v>
      </c>
      <c r="E220" s="34">
        <v>11921</v>
      </c>
      <c r="F220" s="34">
        <v>10896</v>
      </c>
      <c r="G220" s="34">
        <v>10029</v>
      </c>
      <c r="H220" s="34">
        <v>10209</v>
      </c>
      <c r="I220" s="34">
        <v>11210</v>
      </c>
      <c r="J220" s="34">
        <v>11102</v>
      </c>
      <c r="K220" s="34">
        <v>11415</v>
      </c>
      <c r="L220" s="34">
        <v>12441</v>
      </c>
      <c r="M220" s="34">
        <v>13180</v>
      </c>
      <c r="N220" s="34">
        <v>12652</v>
      </c>
      <c r="O220" s="34">
        <v>11318</v>
      </c>
      <c r="P220" s="34">
        <v>10416</v>
      </c>
      <c r="Q220" s="34">
        <v>9098</v>
      </c>
      <c r="R220" s="34">
        <v>9636</v>
      </c>
      <c r="S220" s="34">
        <v>8854</v>
      </c>
      <c r="T220" s="34">
        <v>10288</v>
      </c>
      <c r="U220" s="34">
        <v>10519</v>
      </c>
      <c r="V220" s="34">
        <v>10944</v>
      </c>
      <c r="W220" s="34">
        <v>10615</v>
      </c>
      <c r="X220" s="34">
        <v>10538</v>
      </c>
      <c r="Y220" s="34">
        <v>11081</v>
      </c>
      <c r="Z220" s="34">
        <v>11492</v>
      </c>
      <c r="AA220" s="34">
        <v>11237</v>
      </c>
      <c r="AB220" s="34">
        <v>10632</v>
      </c>
      <c r="AC220" s="34">
        <v>11009</v>
      </c>
      <c r="AD220" s="34">
        <v>11356</v>
      </c>
      <c r="AE220" s="34">
        <v>10873</v>
      </c>
      <c r="AF220" s="34">
        <v>9673</v>
      </c>
      <c r="AG220" s="34">
        <v>10854</v>
      </c>
      <c r="AH220" s="34">
        <v>10357</v>
      </c>
      <c r="AI220" s="34">
        <v>8812</v>
      </c>
      <c r="AJ220" s="34">
        <v>10080</v>
      </c>
      <c r="AK220" s="34">
        <v>10169</v>
      </c>
      <c r="AL220" s="34">
        <v>9656</v>
      </c>
      <c r="AM220" s="34">
        <v>9819</v>
      </c>
      <c r="AN220" s="34">
        <v>10012</v>
      </c>
      <c r="AO220" s="34">
        <v>9974</v>
      </c>
      <c r="AP220" s="34">
        <v>9936</v>
      </c>
      <c r="AQ220" s="34">
        <v>9898</v>
      </c>
      <c r="AR220" s="34">
        <v>9860</v>
      </c>
      <c r="AS220" s="34">
        <v>9821</v>
      </c>
      <c r="AT220" s="34">
        <v>9783</v>
      </c>
      <c r="AU220" s="34">
        <v>9745</v>
      </c>
      <c r="AV220" s="34">
        <v>9707</v>
      </c>
      <c r="AW220" s="34">
        <v>9669</v>
      </c>
      <c r="AX220" s="34">
        <v>9631</v>
      </c>
      <c r="AY220" s="34">
        <v>9593</v>
      </c>
      <c r="AZ220" s="34">
        <v>9555</v>
      </c>
      <c r="BA220" s="34">
        <v>9517</v>
      </c>
      <c r="BB220" s="34">
        <v>9479</v>
      </c>
      <c r="BC220" s="34">
        <v>9441</v>
      </c>
      <c r="BD220" s="34">
        <v>9403</v>
      </c>
      <c r="BE220" s="34">
        <v>9365</v>
      </c>
      <c r="BF220" s="34">
        <v>9327</v>
      </c>
      <c r="BG220" s="34">
        <v>9289</v>
      </c>
      <c r="BH220" s="34">
        <v>9251</v>
      </c>
      <c r="BI220" s="34">
        <v>9213</v>
      </c>
      <c r="BJ220" s="34">
        <v>9175</v>
      </c>
      <c r="BK220" s="34">
        <v>9137</v>
      </c>
      <c r="BL220" s="34">
        <v>9099</v>
      </c>
      <c r="BM220" s="34">
        <f t="shared" si="45"/>
        <v>111696</v>
      </c>
      <c r="BN220" s="34">
        <f t="shared" si="43"/>
        <v>9500</v>
      </c>
      <c r="BO220" s="34">
        <f t="shared" si="43"/>
        <v>9500</v>
      </c>
      <c r="BP220" s="34">
        <f t="shared" si="43"/>
        <v>9400</v>
      </c>
      <c r="BQ220" s="34">
        <f t="shared" si="43"/>
        <v>9400</v>
      </c>
      <c r="BR220" s="34">
        <f t="shared" si="43"/>
        <v>9400</v>
      </c>
      <c r="BS220" s="34">
        <f t="shared" si="43"/>
        <v>9300</v>
      </c>
      <c r="BT220" s="34">
        <f t="shared" si="42"/>
        <v>9300</v>
      </c>
      <c r="BU220" s="34">
        <f t="shared" si="42"/>
        <v>9300</v>
      </c>
      <c r="BV220" s="34">
        <f t="shared" si="42"/>
        <v>9200</v>
      </c>
      <c r="BW220" s="34">
        <f t="shared" si="42"/>
        <v>9200</v>
      </c>
      <c r="BX220" s="34">
        <f t="shared" si="42"/>
        <v>9100</v>
      </c>
      <c r="BY220" s="34">
        <f t="shared" si="42"/>
        <v>9100</v>
      </c>
      <c r="BZ220" s="64">
        <f t="shared" si="46"/>
        <v>0.69567709020423651</v>
      </c>
    </row>
    <row r="221" spans="1:78" x14ac:dyDescent="0.25">
      <c r="A221" s="32" t="s">
        <v>499</v>
      </c>
      <c r="B221" s="33">
        <v>10</v>
      </c>
      <c r="C221" s="32" t="s">
        <v>318</v>
      </c>
      <c r="D221" s="32" t="s">
        <v>209</v>
      </c>
      <c r="E221" s="34">
        <v>17</v>
      </c>
      <c r="F221" s="34">
        <v>494</v>
      </c>
      <c r="G221" s="34">
        <v>-616</v>
      </c>
      <c r="H221" s="34">
        <v>556</v>
      </c>
      <c r="I221" s="34">
        <v>-264</v>
      </c>
      <c r="J221" s="34">
        <v>-115</v>
      </c>
      <c r="K221" s="34">
        <v>-552</v>
      </c>
      <c r="L221" s="34">
        <v>-58</v>
      </c>
      <c r="M221" s="34">
        <v>-926</v>
      </c>
      <c r="N221" s="34">
        <v>-762</v>
      </c>
      <c r="O221" s="34">
        <v>-1704</v>
      </c>
      <c r="P221" s="34">
        <v>-2103</v>
      </c>
      <c r="Q221" s="34">
        <v>-1363</v>
      </c>
      <c r="R221" s="34">
        <v>-2472</v>
      </c>
      <c r="S221" s="34">
        <v>-1662</v>
      </c>
      <c r="T221" s="34">
        <v>-357</v>
      </c>
      <c r="U221" s="34">
        <v>518</v>
      </c>
      <c r="V221" s="34">
        <v>492</v>
      </c>
      <c r="W221" s="34">
        <v>1423</v>
      </c>
      <c r="X221" s="34">
        <v>921</v>
      </c>
      <c r="Y221" s="34">
        <v>1378</v>
      </c>
      <c r="Z221" s="34">
        <v>1615</v>
      </c>
      <c r="AA221" s="34">
        <v>2032</v>
      </c>
      <c r="AB221" s="34">
        <v>2053</v>
      </c>
      <c r="AC221" s="34">
        <v>1827</v>
      </c>
      <c r="AD221" s="34">
        <v>3093</v>
      </c>
      <c r="AE221" s="34">
        <v>3502</v>
      </c>
      <c r="AF221" s="34">
        <v>3427</v>
      </c>
      <c r="AG221" s="34">
        <v>4905</v>
      </c>
      <c r="AH221" s="34">
        <v>5143</v>
      </c>
      <c r="AI221" s="34">
        <v>4437</v>
      </c>
      <c r="AJ221" s="34">
        <v>4122</v>
      </c>
      <c r="AK221" s="34">
        <v>3048</v>
      </c>
      <c r="AL221" s="34">
        <v>3778</v>
      </c>
      <c r="AM221" s="34">
        <v>2352</v>
      </c>
      <c r="AN221" s="34">
        <v>4028</v>
      </c>
      <c r="AO221" s="34">
        <v>4191</v>
      </c>
      <c r="AP221" s="34">
        <v>4354</v>
      </c>
      <c r="AQ221" s="34">
        <v>4517</v>
      </c>
      <c r="AR221" s="34">
        <v>4680</v>
      </c>
      <c r="AS221" s="34">
        <v>4843</v>
      </c>
      <c r="AT221" s="34">
        <v>5007</v>
      </c>
      <c r="AU221" s="34">
        <v>5170</v>
      </c>
      <c r="AV221" s="34">
        <v>5333</v>
      </c>
      <c r="AW221" s="34">
        <v>5496</v>
      </c>
      <c r="AX221" s="34">
        <v>5659</v>
      </c>
      <c r="AY221" s="34">
        <v>5822</v>
      </c>
      <c r="AZ221" s="34">
        <v>5986</v>
      </c>
      <c r="BA221" s="34">
        <v>6149</v>
      </c>
      <c r="BB221" s="34">
        <v>6312.3</v>
      </c>
      <c r="BC221" s="34">
        <v>6475.6</v>
      </c>
      <c r="BD221" s="34">
        <v>6638.9</v>
      </c>
      <c r="BE221" s="34">
        <v>6802.2</v>
      </c>
      <c r="BF221" s="34">
        <v>6965.5</v>
      </c>
      <c r="BG221" s="34">
        <v>7128.8</v>
      </c>
      <c r="BH221" s="34">
        <v>7292.1</v>
      </c>
      <c r="BI221" s="34">
        <v>7455.4</v>
      </c>
      <c r="BJ221" s="34">
        <v>7618.7</v>
      </c>
      <c r="BK221" s="34">
        <v>7782</v>
      </c>
      <c r="BL221" s="34">
        <v>7945.3</v>
      </c>
      <c r="BM221" s="34">
        <f t="shared" si="45"/>
        <v>84565.8</v>
      </c>
      <c r="BN221" s="34">
        <f t="shared" si="43"/>
        <v>5800</v>
      </c>
      <c r="BO221" s="34">
        <f t="shared" si="43"/>
        <v>6000</v>
      </c>
      <c r="BP221" s="34">
        <f t="shared" si="43"/>
        <v>6300</v>
      </c>
      <c r="BQ221" s="34">
        <f t="shared" si="43"/>
        <v>6500</v>
      </c>
      <c r="BR221" s="34">
        <f t="shared" si="43"/>
        <v>6700</v>
      </c>
      <c r="BS221" s="34">
        <f t="shared" si="43"/>
        <v>6900</v>
      </c>
      <c r="BT221" s="34">
        <f t="shared" si="42"/>
        <v>7200</v>
      </c>
      <c r="BU221" s="34">
        <f t="shared" si="42"/>
        <v>7400</v>
      </c>
      <c r="BV221" s="34">
        <f t="shared" si="42"/>
        <v>7600</v>
      </c>
      <c r="BW221" s="34">
        <f t="shared" si="42"/>
        <v>7800</v>
      </c>
      <c r="BX221" s="34">
        <f t="shared" si="42"/>
        <v>8100</v>
      </c>
      <c r="BY221" s="34">
        <f t="shared" si="42"/>
        <v>8300</v>
      </c>
      <c r="BZ221" s="64">
        <f t="shared" si="46"/>
        <v>0.94827453937203043</v>
      </c>
    </row>
    <row r="222" spans="1:78" x14ac:dyDescent="0.25">
      <c r="A222" s="32" t="s">
        <v>500</v>
      </c>
      <c r="B222" s="33">
        <v>10</v>
      </c>
      <c r="C222" s="32" t="s">
        <v>318</v>
      </c>
      <c r="D222" s="32" t="s">
        <v>501</v>
      </c>
      <c r="E222" s="34">
        <v>11235</v>
      </c>
      <c r="F222" s="34">
        <v>12806</v>
      </c>
      <c r="G222" s="34">
        <v>11870</v>
      </c>
      <c r="H222" s="34">
        <v>13007</v>
      </c>
      <c r="I222" s="34">
        <v>12610</v>
      </c>
      <c r="J222" s="34">
        <v>13110</v>
      </c>
      <c r="K222" s="34">
        <v>12908</v>
      </c>
      <c r="L222" s="34">
        <v>13369</v>
      </c>
      <c r="M222" s="34">
        <v>12948</v>
      </c>
      <c r="N222" s="34">
        <v>11566</v>
      </c>
      <c r="O222" s="34">
        <v>12127</v>
      </c>
      <c r="P222" s="34">
        <v>11039</v>
      </c>
      <c r="Q222" s="34">
        <v>11604</v>
      </c>
      <c r="R222" s="34">
        <v>12277</v>
      </c>
      <c r="S222" s="34">
        <v>13727</v>
      </c>
      <c r="T222" s="34">
        <v>14265</v>
      </c>
      <c r="U222" s="34">
        <v>15427</v>
      </c>
      <c r="V222" s="34">
        <v>14739</v>
      </c>
      <c r="W222" s="34">
        <v>16069</v>
      </c>
      <c r="X222" s="34">
        <v>15394</v>
      </c>
      <c r="Y222" s="34">
        <v>15152</v>
      </c>
      <c r="Z222" s="34">
        <v>14937</v>
      </c>
      <c r="AA222" s="34">
        <v>14643</v>
      </c>
      <c r="AB222" s="34">
        <v>14720</v>
      </c>
      <c r="AC222" s="34">
        <v>15170</v>
      </c>
      <c r="AD222" s="34">
        <v>15091</v>
      </c>
      <c r="AE222" s="34">
        <v>13445</v>
      </c>
      <c r="AF222" s="34">
        <v>13146</v>
      </c>
      <c r="AG222" s="34">
        <v>11493</v>
      </c>
      <c r="AH222" s="34">
        <v>12106</v>
      </c>
      <c r="AI222" s="34">
        <v>10806</v>
      </c>
      <c r="AJ222" s="34">
        <v>11432</v>
      </c>
      <c r="AK222" s="34">
        <v>11289</v>
      </c>
      <c r="AL222" s="34">
        <v>11673</v>
      </c>
      <c r="AM222" s="34">
        <v>12580</v>
      </c>
      <c r="AN222" s="34">
        <v>13287</v>
      </c>
      <c r="AO222" s="34">
        <v>13295</v>
      </c>
      <c r="AP222" s="34">
        <v>13303</v>
      </c>
      <c r="AQ222" s="34">
        <v>13312</v>
      </c>
      <c r="AR222" s="34">
        <v>13320</v>
      </c>
      <c r="AS222" s="34">
        <v>13328</v>
      </c>
      <c r="AT222" s="34">
        <v>13337</v>
      </c>
      <c r="AU222" s="34">
        <v>13345</v>
      </c>
      <c r="AV222" s="34">
        <v>13353</v>
      </c>
      <c r="AW222" s="34">
        <v>13362</v>
      </c>
      <c r="AX222" s="34">
        <v>13370</v>
      </c>
      <c r="AY222" s="34">
        <v>13378</v>
      </c>
      <c r="AZ222" s="34">
        <v>13387</v>
      </c>
      <c r="BA222" s="34">
        <v>13395</v>
      </c>
      <c r="BB222" s="34">
        <v>13403.3</v>
      </c>
      <c r="BC222" s="34">
        <v>13411.6</v>
      </c>
      <c r="BD222" s="34">
        <v>13419.9</v>
      </c>
      <c r="BE222" s="34">
        <v>13428.2</v>
      </c>
      <c r="BF222" s="34">
        <v>13436.5</v>
      </c>
      <c r="BG222" s="34">
        <v>13444.8</v>
      </c>
      <c r="BH222" s="34">
        <v>13453.1</v>
      </c>
      <c r="BI222" s="34">
        <v>13461.4</v>
      </c>
      <c r="BJ222" s="34">
        <v>13469.7</v>
      </c>
      <c r="BK222" s="34">
        <v>13478</v>
      </c>
      <c r="BL222" s="34">
        <v>13486.3</v>
      </c>
      <c r="BM222" s="34">
        <f t="shared" si="45"/>
        <v>161287.79999999999</v>
      </c>
      <c r="BN222" s="34">
        <f t="shared" si="43"/>
        <v>13400</v>
      </c>
      <c r="BO222" s="34">
        <f t="shared" si="43"/>
        <v>13400</v>
      </c>
      <c r="BP222" s="34">
        <f t="shared" si="43"/>
        <v>13400</v>
      </c>
      <c r="BQ222" s="34">
        <f t="shared" si="43"/>
        <v>13400</v>
      </c>
      <c r="BR222" s="34">
        <f t="shared" si="43"/>
        <v>13400</v>
      </c>
      <c r="BS222" s="34">
        <f t="shared" si="43"/>
        <v>13400</v>
      </c>
      <c r="BT222" s="34">
        <f t="shared" si="43"/>
        <v>13400</v>
      </c>
      <c r="BU222" s="34">
        <f t="shared" si="43"/>
        <v>13500</v>
      </c>
      <c r="BV222" s="34">
        <f t="shared" si="43"/>
        <v>13500</v>
      </c>
      <c r="BW222" s="34">
        <f t="shared" si="42"/>
        <v>13500</v>
      </c>
      <c r="BX222" s="34">
        <f t="shared" si="42"/>
        <v>13500</v>
      </c>
      <c r="BY222" s="34">
        <f t="shared" si="42"/>
        <v>13500</v>
      </c>
      <c r="BZ222" s="64">
        <f t="shared" si="46"/>
        <v>0.12539208079399053</v>
      </c>
    </row>
    <row r="223" spans="1:78" x14ac:dyDescent="0.25">
      <c r="A223" s="32" t="s">
        <v>502</v>
      </c>
      <c r="B223" s="33">
        <v>10</v>
      </c>
      <c r="C223" s="32" t="s">
        <v>318</v>
      </c>
      <c r="D223" s="32" t="s">
        <v>503</v>
      </c>
      <c r="E223" s="34">
        <v>3803</v>
      </c>
      <c r="F223" s="34">
        <v>3827</v>
      </c>
      <c r="G223" s="34">
        <v>2239</v>
      </c>
      <c r="H223" s="34">
        <v>2633</v>
      </c>
      <c r="I223" s="34">
        <v>2402</v>
      </c>
      <c r="J223" s="34">
        <v>2409</v>
      </c>
      <c r="K223" s="34">
        <v>2290</v>
      </c>
      <c r="L223" s="34">
        <v>1895</v>
      </c>
      <c r="M223" s="34">
        <v>1173</v>
      </c>
      <c r="N223" s="34">
        <v>710</v>
      </c>
      <c r="O223" s="34">
        <v>2656</v>
      </c>
      <c r="P223" s="34">
        <v>1963</v>
      </c>
      <c r="Q223" s="34">
        <v>1670</v>
      </c>
      <c r="R223" s="34">
        <v>1654</v>
      </c>
      <c r="S223" s="34">
        <v>2981</v>
      </c>
      <c r="T223" s="34">
        <v>1901</v>
      </c>
      <c r="U223" s="34">
        <v>2478</v>
      </c>
      <c r="V223" s="34">
        <v>1498</v>
      </c>
      <c r="W223" s="34">
        <v>1624</v>
      </c>
      <c r="X223" s="34">
        <v>1721</v>
      </c>
      <c r="Y223" s="34">
        <v>2468</v>
      </c>
      <c r="Z223" s="34">
        <v>1999</v>
      </c>
      <c r="AA223" s="34">
        <v>841</v>
      </c>
      <c r="AB223" s="34">
        <v>360</v>
      </c>
      <c r="AC223" s="34">
        <v>-3</v>
      </c>
      <c r="AD223" s="34">
        <v>1300</v>
      </c>
      <c r="AE223" s="34">
        <v>332</v>
      </c>
      <c r="AF223" s="34">
        <v>290</v>
      </c>
      <c r="AG223" s="34">
        <v>-87</v>
      </c>
      <c r="AH223" s="34">
        <v>1303</v>
      </c>
      <c r="AI223" s="34">
        <v>1993</v>
      </c>
      <c r="AJ223" s="34">
        <v>2461</v>
      </c>
      <c r="AK223" s="34">
        <v>2606</v>
      </c>
      <c r="AL223" s="34">
        <v>3095</v>
      </c>
      <c r="AM223" s="34">
        <v>3128</v>
      </c>
      <c r="AN223" s="34">
        <v>1282</v>
      </c>
      <c r="AO223" s="34">
        <v>1249</v>
      </c>
      <c r="AP223" s="34">
        <v>1216</v>
      </c>
      <c r="AQ223" s="34">
        <v>1184</v>
      </c>
      <c r="AR223" s="34">
        <v>1151</v>
      </c>
      <c r="AS223" s="34">
        <v>1118</v>
      </c>
      <c r="AT223" s="34">
        <v>1085</v>
      </c>
      <c r="AU223" s="34">
        <v>1052</v>
      </c>
      <c r="AV223" s="34">
        <v>1019</v>
      </c>
      <c r="AW223" s="34">
        <v>986</v>
      </c>
      <c r="AX223" s="34">
        <v>953</v>
      </c>
      <c r="AY223" s="34">
        <v>920</v>
      </c>
      <c r="AZ223" s="34">
        <v>887</v>
      </c>
      <c r="BA223" s="34">
        <v>854</v>
      </c>
      <c r="BB223" s="34">
        <v>821</v>
      </c>
      <c r="BC223" s="34">
        <v>788</v>
      </c>
      <c r="BD223" s="34">
        <v>755</v>
      </c>
      <c r="BE223" s="34">
        <v>722</v>
      </c>
      <c r="BF223" s="34">
        <v>689</v>
      </c>
      <c r="BG223" s="34">
        <v>656</v>
      </c>
      <c r="BH223" s="34">
        <v>623</v>
      </c>
      <c r="BI223" s="34">
        <v>590</v>
      </c>
      <c r="BJ223" s="34">
        <v>557</v>
      </c>
      <c r="BK223" s="34">
        <v>524</v>
      </c>
      <c r="BL223" s="34">
        <v>491</v>
      </c>
      <c r="BM223" s="34">
        <f t="shared" si="45"/>
        <v>8070</v>
      </c>
      <c r="BN223" s="34">
        <f t="shared" si="43"/>
        <v>800</v>
      </c>
      <c r="BO223" s="34">
        <f t="shared" si="43"/>
        <v>800</v>
      </c>
      <c r="BP223" s="34">
        <f t="shared" si="43"/>
        <v>700</v>
      </c>
      <c r="BQ223" s="34">
        <f t="shared" si="43"/>
        <v>700</v>
      </c>
      <c r="BR223" s="34">
        <f t="shared" si="43"/>
        <v>700</v>
      </c>
      <c r="BS223" s="34">
        <f t="shared" si="43"/>
        <v>700</v>
      </c>
      <c r="BT223" s="34">
        <f t="shared" si="43"/>
        <v>700</v>
      </c>
      <c r="BU223" s="34">
        <f t="shared" si="43"/>
        <v>600</v>
      </c>
      <c r="BV223" s="34">
        <f t="shared" si="43"/>
        <v>600</v>
      </c>
      <c r="BW223" s="34">
        <f t="shared" si="43"/>
        <v>600</v>
      </c>
      <c r="BX223" s="34">
        <f t="shared" si="43"/>
        <v>600</v>
      </c>
      <c r="BY223" s="34">
        <f t="shared" si="43"/>
        <v>600</v>
      </c>
      <c r="BZ223" s="64">
        <f t="shared" si="46"/>
        <v>0.62711289812594351</v>
      </c>
    </row>
    <row r="224" spans="1:78" x14ac:dyDescent="0.25">
      <c r="A224" s="32" t="s">
        <v>504</v>
      </c>
      <c r="B224" s="33">
        <v>10</v>
      </c>
      <c r="C224" s="32" t="s">
        <v>318</v>
      </c>
      <c r="D224" s="32" t="s">
        <v>505</v>
      </c>
      <c r="E224" s="34">
        <v>4481</v>
      </c>
      <c r="F224" s="34">
        <v>3534</v>
      </c>
      <c r="G224" s="34">
        <v>2986</v>
      </c>
      <c r="H224" s="34">
        <v>3926</v>
      </c>
      <c r="I224" s="34">
        <v>4476</v>
      </c>
      <c r="J224" s="34">
        <v>5789</v>
      </c>
      <c r="K224" s="34">
        <v>5809</v>
      </c>
      <c r="L224" s="34">
        <v>4274</v>
      </c>
      <c r="M224" s="34">
        <v>4828</v>
      </c>
      <c r="N224" s="34">
        <v>3137</v>
      </c>
      <c r="O224" s="34">
        <v>1828</v>
      </c>
      <c r="P224" s="34">
        <v>1181</v>
      </c>
      <c r="Q224" s="34">
        <v>931</v>
      </c>
      <c r="R224" s="34">
        <v>1057</v>
      </c>
      <c r="S224" s="34">
        <v>1805</v>
      </c>
      <c r="T224" s="34">
        <v>1847</v>
      </c>
      <c r="U224" s="34">
        <v>2173</v>
      </c>
      <c r="V224" s="34">
        <v>3032</v>
      </c>
      <c r="W224" s="34">
        <v>1339</v>
      </c>
      <c r="X224" s="34">
        <v>2345</v>
      </c>
      <c r="Y224" s="34">
        <v>3196</v>
      </c>
      <c r="Z224" s="34">
        <v>3086</v>
      </c>
      <c r="AA224" s="34">
        <v>1808</v>
      </c>
      <c r="AB224" s="34">
        <v>1563</v>
      </c>
      <c r="AC224" s="34">
        <v>2040</v>
      </c>
      <c r="AD224" s="34">
        <v>1191</v>
      </c>
      <c r="AE224" s="34">
        <v>-61</v>
      </c>
      <c r="AF224" s="34">
        <v>-282</v>
      </c>
      <c r="AG224" s="34">
        <v>-763</v>
      </c>
      <c r="AH224" s="34">
        <v>-345</v>
      </c>
      <c r="AI224" s="34">
        <v>-111</v>
      </c>
      <c r="AJ224" s="34">
        <v>-528</v>
      </c>
      <c r="AK224" s="34">
        <v>-69</v>
      </c>
      <c r="AL224" s="34">
        <v>-1137</v>
      </c>
      <c r="AM224" s="34">
        <v>-1044</v>
      </c>
      <c r="AN224" s="34">
        <v>-878</v>
      </c>
      <c r="AO224" s="34">
        <v>-1036</v>
      </c>
      <c r="AP224" s="34">
        <v>-1195</v>
      </c>
      <c r="AQ224" s="34">
        <v>-1354</v>
      </c>
      <c r="AR224" s="34">
        <v>-1513</v>
      </c>
      <c r="AS224" s="34">
        <v>-1672</v>
      </c>
      <c r="AT224" s="34">
        <v>-1830</v>
      </c>
      <c r="AU224" s="34">
        <v>-1989</v>
      </c>
      <c r="AV224" s="34">
        <v>-2148</v>
      </c>
      <c r="AW224" s="34">
        <v>-2307</v>
      </c>
      <c r="AX224" s="34">
        <v>-2466</v>
      </c>
      <c r="AY224" s="34">
        <v>-2624</v>
      </c>
      <c r="AZ224" s="34">
        <v>-2783</v>
      </c>
      <c r="BA224" s="34">
        <v>-2941.5</v>
      </c>
      <c r="BB224" s="34">
        <v>-3100.1</v>
      </c>
      <c r="BC224" s="34">
        <v>-3258.7</v>
      </c>
      <c r="BD224" s="34">
        <v>-3417.3</v>
      </c>
      <c r="BE224" s="34">
        <v>-3575.9</v>
      </c>
      <c r="BF224" s="34">
        <v>-3734.5</v>
      </c>
      <c r="BG224" s="34">
        <v>-3893.1</v>
      </c>
      <c r="BH224" s="34">
        <v>-4051.7</v>
      </c>
      <c r="BI224" s="34">
        <v>-4210.3</v>
      </c>
      <c r="BJ224" s="34">
        <v>-4368.8999999999996</v>
      </c>
      <c r="BK224" s="34">
        <v>-4527.5</v>
      </c>
      <c r="BL224" s="34">
        <v>-4686.1000000000004</v>
      </c>
      <c r="BM224" s="34">
        <f t="shared" si="45"/>
        <v>-45765.599999999999</v>
      </c>
      <c r="BN224" s="34">
        <f t="shared" ref="BN224:BY245" si="48">ROUND($BM224/SUM($AO224:$AZ224)*AO224,-2)</f>
        <v>-2100</v>
      </c>
      <c r="BO224" s="34">
        <f t="shared" si="48"/>
        <v>-2400</v>
      </c>
      <c r="BP224" s="34">
        <f t="shared" si="48"/>
        <v>-2700</v>
      </c>
      <c r="BQ224" s="34">
        <f t="shared" si="48"/>
        <v>-3000</v>
      </c>
      <c r="BR224" s="34">
        <f t="shared" si="48"/>
        <v>-3300</v>
      </c>
      <c r="BS224" s="34">
        <f t="shared" si="48"/>
        <v>-3700</v>
      </c>
      <c r="BT224" s="34">
        <f t="shared" si="48"/>
        <v>-4000</v>
      </c>
      <c r="BU224" s="34">
        <f t="shared" si="48"/>
        <v>-4300</v>
      </c>
      <c r="BV224" s="34">
        <f t="shared" si="48"/>
        <v>-4600</v>
      </c>
      <c r="BW224" s="34">
        <f t="shared" si="48"/>
        <v>-4900</v>
      </c>
      <c r="BX224" s="34">
        <f t="shared" si="48"/>
        <v>-5200</v>
      </c>
      <c r="BY224" s="34">
        <f t="shared" si="48"/>
        <v>-5600</v>
      </c>
      <c r="BZ224" s="64">
        <f t="shared" si="46"/>
        <v>0.96119698238986695</v>
      </c>
    </row>
    <row r="225" spans="1:78" x14ac:dyDescent="0.25">
      <c r="A225" s="32" t="s">
        <v>506</v>
      </c>
      <c r="B225" s="33">
        <v>10</v>
      </c>
      <c r="C225" s="32" t="s">
        <v>318</v>
      </c>
      <c r="D225" s="32" t="s">
        <v>507</v>
      </c>
      <c r="E225" s="34">
        <v>9895</v>
      </c>
      <c r="F225" s="34">
        <v>10499</v>
      </c>
      <c r="G225" s="34">
        <v>11319</v>
      </c>
      <c r="H225" s="34">
        <v>9808</v>
      </c>
      <c r="I225" s="34">
        <v>11344</v>
      </c>
      <c r="J225" s="34">
        <v>11122</v>
      </c>
      <c r="K225" s="34">
        <v>11722</v>
      </c>
      <c r="L225" s="34">
        <v>12188</v>
      </c>
      <c r="M225" s="34">
        <v>13009</v>
      </c>
      <c r="N225" s="34">
        <v>11342</v>
      </c>
      <c r="O225" s="34">
        <v>13085</v>
      </c>
      <c r="P225" s="34">
        <v>13001</v>
      </c>
      <c r="Q225" s="34">
        <v>13545</v>
      </c>
      <c r="R225" s="34">
        <v>14414</v>
      </c>
      <c r="S225" s="34">
        <v>15491</v>
      </c>
      <c r="T225" s="34">
        <v>15991</v>
      </c>
      <c r="U225" s="34">
        <v>15106</v>
      </c>
      <c r="V225" s="34">
        <v>14352</v>
      </c>
      <c r="W225" s="34">
        <v>13354</v>
      </c>
      <c r="X225" s="34">
        <v>14042</v>
      </c>
      <c r="Y225" s="34">
        <v>14427</v>
      </c>
      <c r="Z225" s="34">
        <v>15034</v>
      </c>
      <c r="AA225" s="34">
        <v>15799</v>
      </c>
      <c r="AB225" s="34">
        <v>14814</v>
      </c>
      <c r="AC225" s="34">
        <v>16110</v>
      </c>
      <c r="AD225" s="34">
        <v>15663</v>
      </c>
      <c r="AE225" s="34">
        <v>15864</v>
      </c>
      <c r="AF225" s="34">
        <v>17061</v>
      </c>
      <c r="AG225" s="34">
        <v>16220</v>
      </c>
      <c r="AH225" s="34">
        <v>15343</v>
      </c>
      <c r="AI225" s="34">
        <v>13934</v>
      </c>
      <c r="AJ225" s="34">
        <v>15035</v>
      </c>
      <c r="AK225" s="34">
        <v>14529</v>
      </c>
      <c r="AL225" s="34">
        <v>14632</v>
      </c>
      <c r="AM225" s="34">
        <v>14247</v>
      </c>
      <c r="AN225" s="34">
        <v>16538</v>
      </c>
      <c r="AO225" s="34">
        <v>16690</v>
      </c>
      <c r="AP225" s="34">
        <v>16842</v>
      </c>
      <c r="AQ225" s="34">
        <v>16993</v>
      </c>
      <c r="AR225" s="34">
        <v>17145</v>
      </c>
      <c r="AS225" s="34">
        <v>17296</v>
      </c>
      <c r="AT225" s="34">
        <v>17448</v>
      </c>
      <c r="AU225" s="34">
        <v>17599</v>
      </c>
      <c r="AV225" s="34">
        <v>17751</v>
      </c>
      <c r="AW225" s="34">
        <v>17903</v>
      </c>
      <c r="AX225" s="34">
        <v>18054</v>
      </c>
      <c r="AY225" s="34">
        <v>18206</v>
      </c>
      <c r="AZ225" s="34">
        <v>18357</v>
      </c>
      <c r="BA225" s="34">
        <v>18508.5</v>
      </c>
      <c r="BB225" s="34">
        <v>18659.900000000001</v>
      </c>
      <c r="BC225" s="34">
        <v>18811.3</v>
      </c>
      <c r="BD225" s="34">
        <v>18962.7</v>
      </c>
      <c r="BE225" s="34">
        <v>19114.099999999999</v>
      </c>
      <c r="BF225" s="34">
        <v>19265.5</v>
      </c>
      <c r="BG225" s="34">
        <v>19416.900000000001</v>
      </c>
      <c r="BH225" s="34">
        <v>19568.3</v>
      </c>
      <c r="BI225" s="34">
        <v>19719.7</v>
      </c>
      <c r="BJ225" s="34">
        <v>19871.099999999999</v>
      </c>
      <c r="BK225" s="34">
        <v>20022.5</v>
      </c>
      <c r="BL225" s="34">
        <v>20173.900000000001</v>
      </c>
      <c r="BM225" s="34">
        <f t="shared" si="45"/>
        <v>232094.4</v>
      </c>
      <c r="BN225" s="34">
        <f t="shared" si="48"/>
        <v>18400</v>
      </c>
      <c r="BO225" s="34">
        <f t="shared" si="48"/>
        <v>18600</v>
      </c>
      <c r="BP225" s="34">
        <f t="shared" si="48"/>
        <v>18800</v>
      </c>
      <c r="BQ225" s="34">
        <f t="shared" si="48"/>
        <v>18900</v>
      </c>
      <c r="BR225" s="34">
        <f t="shared" si="48"/>
        <v>19100</v>
      </c>
      <c r="BS225" s="34">
        <f t="shared" si="48"/>
        <v>19300</v>
      </c>
      <c r="BT225" s="34">
        <f t="shared" si="48"/>
        <v>19400</v>
      </c>
      <c r="BU225" s="34">
        <f t="shared" si="48"/>
        <v>19600</v>
      </c>
      <c r="BV225" s="34">
        <f t="shared" si="48"/>
        <v>19800</v>
      </c>
      <c r="BW225" s="34">
        <f t="shared" si="48"/>
        <v>19900</v>
      </c>
      <c r="BX225" s="34">
        <f t="shared" si="48"/>
        <v>20100</v>
      </c>
      <c r="BY225" s="34">
        <f t="shared" si="48"/>
        <v>20300</v>
      </c>
      <c r="BZ225" s="64">
        <f t="shared" si="46"/>
        <v>0.94814379158084561</v>
      </c>
    </row>
    <row r="226" spans="1:78" x14ac:dyDescent="0.25">
      <c r="A226" s="32" t="s">
        <v>508</v>
      </c>
      <c r="B226" s="33">
        <v>10</v>
      </c>
      <c r="C226" s="32" t="s">
        <v>318</v>
      </c>
      <c r="D226" s="32" t="s">
        <v>509</v>
      </c>
      <c r="E226" s="34">
        <v>4605</v>
      </c>
      <c r="F226" s="34">
        <v>3288</v>
      </c>
      <c r="G226" s="34">
        <v>1808</v>
      </c>
      <c r="H226" s="34">
        <v>2575</v>
      </c>
      <c r="I226" s="34">
        <v>3159</v>
      </c>
      <c r="J226" s="34">
        <v>2583</v>
      </c>
      <c r="K226" s="34">
        <v>2489</v>
      </c>
      <c r="L226" s="34">
        <v>2832</v>
      </c>
      <c r="M226" s="34">
        <v>2241</v>
      </c>
      <c r="N226" s="34">
        <v>2039</v>
      </c>
      <c r="O226" s="34">
        <v>2573</v>
      </c>
      <c r="P226" s="34">
        <v>1439</v>
      </c>
      <c r="Q226" s="34">
        <v>328</v>
      </c>
      <c r="R226" s="34">
        <v>271</v>
      </c>
      <c r="S226" s="34">
        <v>-1039</v>
      </c>
      <c r="T226" s="34">
        <v>-1964</v>
      </c>
      <c r="U226" s="34">
        <v>-2768</v>
      </c>
      <c r="V226" s="34">
        <v>-3682</v>
      </c>
      <c r="W226" s="34">
        <v>-2476</v>
      </c>
      <c r="X226" s="34">
        <v>-3011</v>
      </c>
      <c r="Y226" s="34">
        <v>-3932</v>
      </c>
      <c r="Z226" s="34">
        <v>-4070</v>
      </c>
      <c r="AA226" s="34">
        <v>-3595</v>
      </c>
      <c r="AB226" s="34">
        <v>-3494</v>
      </c>
      <c r="AC226" s="34">
        <v>-3709</v>
      </c>
      <c r="AD226" s="34">
        <v>-3170</v>
      </c>
      <c r="AE226" s="34">
        <v>-4414</v>
      </c>
      <c r="AF226" s="34">
        <v>-5366</v>
      </c>
      <c r="AG226" s="34">
        <v>-4926</v>
      </c>
      <c r="AH226" s="34">
        <v>-5027</v>
      </c>
      <c r="AI226" s="34">
        <v>-5534</v>
      </c>
      <c r="AJ226" s="34">
        <v>-6528</v>
      </c>
      <c r="AK226" s="34">
        <v>-6998</v>
      </c>
      <c r="AL226" s="34">
        <v>-7693</v>
      </c>
      <c r="AM226" s="34">
        <v>-6948</v>
      </c>
      <c r="AN226" s="34">
        <v>-7822</v>
      </c>
      <c r="AO226" s="34">
        <v>-8165</v>
      </c>
      <c r="AP226" s="34">
        <v>-8507</v>
      </c>
      <c r="AQ226" s="34">
        <v>-8849</v>
      </c>
      <c r="AR226" s="34">
        <v>-9192</v>
      </c>
      <c r="AS226" s="34">
        <v>-9534</v>
      </c>
      <c r="AT226" s="34">
        <v>-9876</v>
      </c>
      <c r="AU226" s="34">
        <v>-10219</v>
      </c>
      <c r="AV226" s="34">
        <v>-10561</v>
      </c>
      <c r="AW226" s="34">
        <v>-10903</v>
      </c>
      <c r="AX226" s="34">
        <v>-11246</v>
      </c>
      <c r="AY226" s="34">
        <v>-11588</v>
      </c>
      <c r="AZ226" s="34">
        <v>-11930</v>
      </c>
      <c r="BA226" s="34">
        <v>-12272.5</v>
      </c>
      <c r="BB226" s="34">
        <v>-12614.8</v>
      </c>
      <c r="BC226" s="34">
        <v>-12957.1</v>
      </c>
      <c r="BD226" s="34">
        <v>-13299.4</v>
      </c>
      <c r="BE226" s="34">
        <v>-13641.7</v>
      </c>
      <c r="BF226" s="34">
        <v>-13984</v>
      </c>
      <c r="BG226" s="34">
        <v>-14326.3</v>
      </c>
      <c r="BH226" s="34">
        <v>-14668.6</v>
      </c>
      <c r="BI226" s="34">
        <v>-15010.9</v>
      </c>
      <c r="BJ226" s="34">
        <v>-15353.2</v>
      </c>
      <c r="BK226" s="34">
        <v>-15695.5</v>
      </c>
      <c r="BL226" s="34">
        <v>-16037.8</v>
      </c>
      <c r="BM226" s="34">
        <f t="shared" si="45"/>
        <v>-169861.8</v>
      </c>
      <c r="BN226" s="34">
        <f t="shared" si="48"/>
        <v>-11500</v>
      </c>
      <c r="BO226" s="34">
        <f t="shared" si="48"/>
        <v>-12000</v>
      </c>
      <c r="BP226" s="34">
        <f t="shared" si="48"/>
        <v>-12500</v>
      </c>
      <c r="BQ226" s="34">
        <f t="shared" si="48"/>
        <v>-12900</v>
      </c>
      <c r="BR226" s="34">
        <f t="shared" si="48"/>
        <v>-13400</v>
      </c>
      <c r="BS226" s="34">
        <f t="shared" si="48"/>
        <v>-13900</v>
      </c>
      <c r="BT226" s="34">
        <f t="shared" si="48"/>
        <v>-14400</v>
      </c>
      <c r="BU226" s="34">
        <f t="shared" si="48"/>
        <v>-14900</v>
      </c>
      <c r="BV226" s="34">
        <f t="shared" si="48"/>
        <v>-15400</v>
      </c>
      <c r="BW226" s="34">
        <f t="shared" si="48"/>
        <v>-15800</v>
      </c>
      <c r="BX226" s="34">
        <f t="shared" si="48"/>
        <v>-16300</v>
      </c>
      <c r="BY226" s="34">
        <f t="shared" si="48"/>
        <v>-16800</v>
      </c>
      <c r="BZ226" s="64">
        <f t="shared" si="46"/>
        <v>0.99390177353236708</v>
      </c>
    </row>
    <row r="227" spans="1:78" x14ac:dyDescent="0.25">
      <c r="A227" s="32" t="s">
        <v>510</v>
      </c>
      <c r="B227" s="33">
        <v>10</v>
      </c>
      <c r="C227" s="32" t="s">
        <v>318</v>
      </c>
      <c r="D227" s="32" t="s">
        <v>511</v>
      </c>
      <c r="E227" s="34">
        <v>6264</v>
      </c>
      <c r="F227" s="34">
        <v>6980</v>
      </c>
      <c r="G227" s="34">
        <v>8207</v>
      </c>
      <c r="H227" s="34">
        <v>8140</v>
      </c>
      <c r="I227" s="34">
        <v>9223</v>
      </c>
      <c r="J227" s="34">
        <v>9027</v>
      </c>
      <c r="K227" s="34">
        <v>10681</v>
      </c>
      <c r="L227" s="34">
        <v>9898</v>
      </c>
      <c r="M227" s="34">
        <v>10255</v>
      </c>
      <c r="N227" s="34">
        <v>11198</v>
      </c>
      <c r="O227" s="34">
        <v>11178</v>
      </c>
      <c r="P227" s="34">
        <v>10646</v>
      </c>
      <c r="Q227" s="34">
        <v>9812</v>
      </c>
      <c r="R227" s="34">
        <v>11342</v>
      </c>
      <c r="S227" s="34">
        <v>11027</v>
      </c>
      <c r="T227" s="34">
        <v>11970</v>
      </c>
      <c r="U227" s="34">
        <v>11670</v>
      </c>
      <c r="V227" s="34">
        <v>11374</v>
      </c>
      <c r="W227" s="34">
        <v>10920</v>
      </c>
      <c r="X227" s="34">
        <v>11130</v>
      </c>
      <c r="Y227" s="34">
        <v>11669</v>
      </c>
      <c r="Z227" s="34">
        <v>13255</v>
      </c>
      <c r="AA227" s="34">
        <v>13172</v>
      </c>
      <c r="AB227" s="34">
        <v>12940</v>
      </c>
      <c r="AC227" s="34">
        <v>11887</v>
      </c>
      <c r="AD227" s="34">
        <v>12289</v>
      </c>
      <c r="AE227" s="34">
        <v>11299</v>
      </c>
      <c r="AF227" s="34">
        <v>11200</v>
      </c>
      <c r="AG227" s="34">
        <v>11678</v>
      </c>
      <c r="AH227" s="34">
        <v>11216</v>
      </c>
      <c r="AI227" s="34">
        <v>10599</v>
      </c>
      <c r="AJ227" s="34">
        <v>11089</v>
      </c>
      <c r="AK227" s="34">
        <v>12466</v>
      </c>
      <c r="AL227" s="34">
        <v>10893</v>
      </c>
      <c r="AM227" s="34">
        <v>11307</v>
      </c>
      <c r="AN227" s="34">
        <v>12725</v>
      </c>
      <c r="AO227" s="34">
        <v>12833</v>
      </c>
      <c r="AP227" s="34">
        <v>12940</v>
      </c>
      <c r="AQ227" s="34">
        <v>13047</v>
      </c>
      <c r="AR227" s="34">
        <v>13154</v>
      </c>
      <c r="AS227" s="34">
        <v>13261</v>
      </c>
      <c r="AT227" s="34">
        <v>13368</v>
      </c>
      <c r="AU227" s="34">
        <v>13475</v>
      </c>
      <c r="AV227" s="34">
        <v>13582</v>
      </c>
      <c r="AW227" s="34">
        <v>13690</v>
      </c>
      <c r="AX227" s="34">
        <v>13797</v>
      </c>
      <c r="AY227" s="34">
        <v>13904</v>
      </c>
      <c r="AZ227" s="34">
        <v>14011</v>
      </c>
      <c r="BA227" s="34">
        <v>14118</v>
      </c>
      <c r="BB227" s="34">
        <v>14225</v>
      </c>
      <c r="BC227" s="34">
        <v>14332</v>
      </c>
      <c r="BD227" s="34">
        <v>14439</v>
      </c>
      <c r="BE227" s="34">
        <v>14546</v>
      </c>
      <c r="BF227" s="34">
        <v>14653</v>
      </c>
      <c r="BG227" s="34">
        <v>14760</v>
      </c>
      <c r="BH227" s="34">
        <v>14867</v>
      </c>
      <c r="BI227" s="34">
        <v>14974</v>
      </c>
      <c r="BJ227" s="34">
        <v>15081</v>
      </c>
      <c r="BK227" s="34">
        <v>15188</v>
      </c>
      <c r="BL227" s="34">
        <v>15295</v>
      </c>
      <c r="BM227" s="34">
        <f t="shared" si="45"/>
        <v>176478</v>
      </c>
      <c r="BN227" s="34">
        <f t="shared" si="48"/>
        <v>14100</v>
      </c>
      <c r="BO227" s="34">
        <f t="shared" si="48"/>
        <v>14200</v>
      </c>
      <c r="BP227" s="34">
        <f t="shared" si="48"/>
        <v>14300</v>
      </c>
      <c r="BQ227" s="34">
        <f t="shared" si="48"/>
        <v>14400</v>
      </c>
      <c r="BR227" s="34">
        <f t="shared" si="48"/>
        <v>14500</v>
      </c>
      <c r="BS227" s="34">
        <f t="shared" si="48"/>
        <v>14600</v>
      </c>
      <c r="BT227" s="34">
        <f t="shared" si="48"/>
        <v>14800</v>
      </c>
      <c r="BU227" s="34">
        <f t="shared" si="48"/>
        <v>14900</v>
      </c>
      <c r="BV227" s="34">
        <f t="shared" si="48"/>
        <v>15000</v>
      </c>
      <c r="BW227" s="34">
        <f t="shared" si="48"/>
        <v>15100</v>
      </c>
      <c r="BX227" s="34">
        <f t="shared" si="48"/>
        <v>15200</v>
      </c>
      <c r="BY227" s="34">
        <f t="shared" si="48"/>
        <v>15400</v>
      </c>
      <c r="BZ227" s="64">
        <f t="shared" si="46"/>
        <v>0.90803443267353812</v>
      </c>
    </row>
    <row r="228" spans="1:78" x14ac:dyDescent="0.25">
      <c r="A228" s="32" t="s">
        <v>512</v>
      </c>
      <c r="B228" s="33">
        <v>10</v>
      </c>
      <c r="C228" s="32" t="s">
        <v>318</v>
      </c>
      <c r="D228" s="32" t="s">
        <v>513</v>
      </c>
      <c r="E228" s="34">
        <v>1887</v>
      </c>
      <c r="F228" s="34">
        <v>3123</v>
      </c>
      <c r="G228" s="34">
        <v>3738</v>
      </c>
      <c r="H228" s="34">
        <v>2774</v>
      </c>
      <c r="I228" s="34">
        <v>3260</v>
      </c>
      <c r="J228" s="34">
        <v>3034</v>
      </c>
      <c r="K228" s="34">
        <v>3373</v>
      </c>
      <c r="L228" s="34">
        <v>3508</v>
      </c>
      <c r="M228" s="34">
        <v>4688</v>
      </c>
      <c r="N228" s="34">
        <v>4445</v>
      </c>
      <c r="O228" s="34">
        <v>3153</v>
      </c>
      <c r="P228" s="34">
        <v>3394</v>
      </c>
      <c r="Q228" s="34">
        <v>4630</v>
      </c>
      <c r="R228" s="34">
        <v>3229</v>
      </c>
      <c r="S228" s="34">
        <v>4194</v>
      </c>
      <c r="T228" s="34">
        <v>4451</v>
      </c>
      <c r="U228" s="34">
        <v>3637</v>
      </c>
      <c r="V228" s="34">
        <v>3188</v>
      </c>
      <c r="W228" s="34">
        <v>2313</v>
      </c>
      <c r="X228" s="34">
        <v>1639</v>
      </c>
      <c r="Y228" s="34">
        <v>617</v>
      </c>
      <c r="Z228" s="34">
        <v>110</v>
      </c>
      <c r="AA228" s="34">
        <v>851</v>
      </c>
      <c r="AB228" s="34">
        <v>1163</v>
      </c>
      <c r="AC228" s="34">
        <v>2559</v>
      </c>
      <c r="AD228" s="34">
        <v>2543</v>
      </c>
      <c r="AE228" s="34">
        <v>1702</v>
      </c>
      <c r="AF228" s="34">
        <v>467</v>
      </c>
      <c r="AG228" s="34">
        <v>-607</v>
      </c>
      <c r="AH228" s="34">
        <v>-607</v>
      </c>
      <c r="AI228" s="34">
        <v>-991</v>
      </c>
      <c r="AJ228" s="34">
        <v>-1245</v>
      </c>
      <c r="AK228" s="34">
        <v>-2117</v>
      </c>
      <c r="AL228" s="34">
        <v>-3056</v>
      </c>
      <c r="AM228" s="34">
        <v>-2402</v>
      </c>
      <c r="AN228" s="34">
        <v>-1109</v>
      </c>
      <c r="AO228" s="34">
        <v>-1277</v>
      </c>
      <c r="AP228" s="34">
        <v>-1444</v>
      </c>
      <c r="AQ228" s="34">
        <v>-1612</v>
      </c>
      <c r="AR228" s="34">
        <v>-1779</v>
      </c>
      <c r="AS228" s="34">
        <v>-1946</v>
      </c>
      <c r="AT228" s="34">
        <v>-2114</v>
      </c>
      <c r="AU228" s="34">
        <v>-2281</v>
      </c>
      <c r="AV228" s="34">
        <v>-2449</v>
      </c>
      <c r="AW228" s="34">
        <v>-2616</v>
      </c>
      <c r="AX228" s="34">
        <v>-2784</v>
      </c>
      <c r="AY228" s="34">
        <v>-2951</v>
      </c>
      <c r="AZ228" s="34">
        <v>-3118</v>
      </c>
      <c r="BA228" s="34">
        <v>-3285.5</v>
      </c>
      <c r="BB228" s="34">
        <v>-3452.8</v>
      </c>
      <c r="BC228" s="34">
        <v>-3620.1</v>
      </c>
      <c r="BD228" s="34">
        <v>-3787.4</v>
      </c>
      <c r="BE228" s="34">
        <v>-3954.7</v>
      </c>
      <c r="BF228" s="34">
        <v>-4122</v>
      </c>
      <c r="BG228" s="34">
        <v>-4289.3</v>
      </c>
      <c r="BH228" s="34">
        <v>-4456.6000000000004</v>
      </c>
      <c r="BI228" s="34">
        <v>-4623.8999999999996</v>
      </c>
      <c r="BJ228" s="34">
        <v>-4791.2</v>
      </c>
      <c r="BK228" s="34">
        <v>-4958.5</v>
      </c>
      <c r="BL228" s="34">
        <v>-5125.8</v>
      </c>
      <c r="BM228" s="34">
        <f t="shared" si="45"/>
        <v>-50467.8</v>
      </c>
      <c r="BN228" s="34">
        <f t="shared" si="48"/>
        <v>-2400</v>
      </c>
      <c r="BO228" s="34">
        <f t="shared" si="48"/>
        <v>-2800</v>
      </c>
      <c r="BP228" s="34">
        <f t="shared" si="48"/>
        <v>-3100</v>
      </c>
      <c r="BQ228" s="34">
        <f t="shared" si="48"/>
        <v>-3400</v>
      </c>
      <c r="BR228" s="34">
        <f t="shared" si="48"/>
        <v>-3700</v>
      </c>
      <c r="BS228" s="34">
        <f t="shared" si="48"/>
        <v>-4000</v>
      </c>
      <c r="BT228" s="34">
        <f t="shared" si="48"/>
        <v>-4400</v>
      </c>
      <c r="BU228" s="34">
        <f t="shared" si="48"/>
        <v>-4700</v>
      </c>
      <c r="BV228" s="34">
        <f t="shared" si="48"/>
        <v>-5000</v>
      </c>
      <c r="BW228" s="34">
        <f t="shared" si="48"/>
        <v>-5300</v>
      </c>
      <c r="BX228" s="34">
        <f t="shared" si="48"/>
        <v>-5600</v>
      </c>
      <c r="BY228" s="34">
        <f t="shared" si="48"/>
        <v>-6000</v>
      </c>
      <c r="BZ228" s="64">
        <f t="shared" si="46"/>
        <v>0.94805013171132591</v>
      </c>
    </row>
    <row r="229" spans="1:78" x14ac:dyDescent="0.25">
      <c r="A229" s="32" t="s">
        <v>514</v>
      </c>
      <c r="B229" s="33">
        <v>10</v>
      </c>
      <c r="C229" s="32" t="s">
        <v>318</v>
      </c>
      <c r="D229" s="32" t="s">
        <v>515</v>
      </c>
      <c r="E229" s="34">
        <v>4722</v>
      </c>
      <c r="F229" s="34">
        <v>3787</v>
      </c>
      <c r="G229" s="34">
        <v>2601</v>
      </c>
      <c r="H229" s="34">
        <v>2060</v>
      </c>
      <c r="I229" s="34">
        <v>2540</v>
      </c>
      <c r="J229" s="34">
        <v>2059</v>
      </c>
      <c r="K229" s="34">
        <v>1791</v>
      </c>
      <c r="L229" s="34">
        <v>771</v>
      </c>
      <c r="M229" s="34">
        <v>81</v>
      </c>
      <c r="N229" s="34">
        <v>-107</v>
      </c>
      <c r="O229" s="34">
        <v>-823</v>
      </c>
      <c r="P229" s="34">
        <v>-1428</v>
      </c>
      <c r="Q229" s="34">
        <v>-921</v>
      </c>
      <c r="R229" s="34">
        <v>-2030</v>
      </c>
      <c r="S229" s="34">
        <v>-1498</v>
      </c>
      <c r="T229" s="34">
        <v>-1560</v>
      </c>
      <c r="U229" s="34">
        <v>-876</v>
      </c>
      <c r="V229" s="34">
        <v>-1651</v>
      </c>
      <c r="W229" s="34">
        <v>-1721</v>
      </c>
      <c r="X229" s="34">
        <v>-1391</v>
      </c>
      <c r="Y229" s="34">
        <v>-2375</v>
      </c>
      <c r="Z229" s="34">
        <v>-3308</v>
      </c>
      <c r="AA229" s="34">
        <v>-4323</v>
      </c>
      <c r="AB229" s="34">
        <v>-4746</v>
      </c>
      <c r="AC229" s="34">
        <v>-3746</v>
      </c>
      <c r="AD229" s="34">
        <v>-4464</v>
      </c>
      <c r="AE229" s="34">
        <v>-5147</v>
      </c>
      <c r="AF229" s="34">
        <v>-7024</v>
      </c>
      <c r="AG229" s="34">
        <v>-6276</v>
      </c>
      <c r="AH229" s="34">
        <v>-8102</v>
      </c>
      <c r="AI229" s="34">
        <v>-6936</v>
      </c>
      <c r="AJ229" s="34">
        <v>-7024</v>
      </c>
      <c r="AK229" s="34">
        <v>-6300</v>
      </c>
      <c r="AL229" s="34">
        <v>-5663</v>
      </c>
      <c r="AM229" s="34">
        <v>-4730</v>
      </c>
      <c r="AN229" s="34">
        <v>-7815</v>
      </c>
      <c r="AO229" s="34">
        <v>-8132</v>
      </c>
      <c r="AP229" s="34">
        <v>-8449</v>
      </c>
      <c r="AQ229" s="34">
        <v>-8766</v>
      </c>
      <c r="AR229" s="34">
        <v>-9083</v>
      </c>
      <c r="AS229" s="34">
        <v>-9400</v>
      </c>
      <c r="AT229" s="34">
        <v>-9717</v>
      </c>
      <c r="AU229" s="34">
        <v>-10034</v>
      </c>
      <c r="AV229" s="34">
        <v>-10351</v>
      </c>
      <c r="AW229" s="34">
        <v>-10668</v>
      </c>
      <c r="AX229" s="34">
        <v>-10985</v>
      </c>
      <c r="AY229" s="34">
        <v>-11302</v>
      </c>
      <c r="AZ229" s="34">
        <v>-11619</v>
      </c>
      <c r="BA229" s="34">
        <v>-11936</v>
      </c>
      <c r="BB229" s="34">
        <v>-12253</v>
      </c>
      <c r="BC229" s="34">
        <v>-12570</v>
      </c>
      <c r="BD229" s="34">
        <v>-12887</v>
      </c>
      <c r="BE229" s="34">
        <v>-13204</v>
      </c>
      <c r="BF229" s="34">
        <v>-13521</v>
      </c>
      <c r="BG229" s="34">
        <v>-13838</v>
      </c>
      <c r="BH229" s="34">
        <v>-14155</v>
      </c>
      <c r="BI229" s="34">
        <v>-14472</v>
      </c>
      <c r="BJ229" s="34">
        <v>-14789</v>
      </c>
      <c r="BK229" s="34">
        <v>-15106</v>
      </c>
      <c r="BL229" s="34">
        <v>-15423</v>
      </c>
      <c r="BM229" s="34">
        <f t="shared" si="45"/>
        <v>-164154</v>
      </c>
      <c r="BN229" s="34">
        <f t="shared" si="48"/>
        <v>-11300</v>
      </c>
      <c r="BO229" s="34">
        <f t="shared" si="48"/>
        <v>-11700</v>
      </c>
      <c r="BP229" s="34">
        <f t="shared" si="48"/>
        <v>-12100</v>
      </c>
      <c r="BQ229" s="34">
        <f t="shared" si="48"/>
        <v>-12600</v>
      </c>
      <c r="BR229" s="34">
        <f t="shared" si="48"/>
        <v>-13000</v>
      </c>
      <c r="BS229" s="34">
        <f t="shared" si="48"/>
        <v>-13500</v>
      </c>
      <c r="BT229" s="34">
        <f t="shared" si="48"/>
        <v>-13900</v>
      </c>
      <c r="BU229" s="34">
        <f t="shared" si="48"/>
        <v>-14300</v>
      </c>
      <c r="BV229" s="34">
        <f t="shared" si="48"/>
        <v>-14800</v>
      </c>
      <c r="BW229" s="34">
        <f t="shared" si="48"/>
        <v>-15200</v>
      </c>
      <c r="BX229" s="34">
        <f t="shared" si="48"/>
        <v>-15700</v>
      </c>
      <c r="BY229" s="34">
        <f t="shared" si="48"/>
        <v>-16100</v>
      </c>
      <c r="BZ229" s="64">
        <f t="shared" si="46"/>
        <v>0.9910380645585869</v>
      </c>
    </row>
    <row r="230" spans="1:78" x14ac:dyDescent="0.25">
      <c r="A230" s="32" t="s">
        <v>516</v>
      </c>
      <c r="B230" s="33">
        <v>10</v>
      </c>
      <c r="C230" s="32" t="s">
        <v>318</v>
      </c>
      <c r="D230" s="32" t="s">
        <v>517</v>
      </c>
      <c r="E230" s="34">
        <v>417</v>
      </c>
      <c r="F230" s="34">
        <v>-392</v>
      </c>
      <c r="G230" s="34">
        <v>-877</v>
      </c>
      <c r="H230" s="34">
        <v>-211</v>
      </c>
      <c r="I230" s="34">
        <v>-579</v>
      </c>
      <c r="J230" s="34">
        <v>-22</v>
      </c>
      <c r="K230" s="34">
        <v>12</v>
      </c>
      <c r="L230" s="34">
        <v>676</v>
      </c>
      <c r="M230" s="34">
        <v>-105</v>
      </c>
      <c r="N230" s="34">
        <v>-478</v>
      </c>
      <c r="O230" s="34">
        <v>-648</v>
      </c>
      <c r="P230" s="34">
        <v>-982</v>
      </c>
      <c r="Q230" s="34">
        <v>-680</v>
      </c>
      <c r="R230" s="34">
        <v>-761</v>
      </c>
      <c r="S230" s="34">
        <v>-780</v>
      </c>
      <c r="T230" s="34">
        <v>-929</v>
      </c>
      <c r="U230" s="34">
        <v>-1269</v>
      </c>
      <c r="V230" s="34">
        <v>-2156</v>
      </c>
      <c r="W230" s="34">
        <v>-2928</v>
      </c>
      <c r="X230" s="34">
        <v>-1467</v>
      </c>
      <c r="Y230" s="34">
        <v>-2722</v>
      </c>
      <c r="Z230" s="34">
        <v>-3528</v>
      </c>
      <c r="AA230" s="34">
        <v>-3238</v>
      </c>
      <c r="AB230" s="34">
        <v>-4315</v>
      </c>
      <c r="AC230" s="34">
        <v>-3207</v>
      </c>
      <c r="AD230" s="34">
        <v>-3102</v>
      </c>
      <c r="AE230" s="34">
        <v>-3213</v>
      </c>
      <c r="AF230" s="34">
        <v>-2820</v>
      </c>
      <c r="AG230" s="34">
        <v>-1720</v>
      </c>
      <c r="AH230" s="34">
        <v>-1399</v>
      </c>
      <c r="AI230" s="34">
        <v>-2984</v>
      </c>
      <c r="AJ230" s="34">
        <v>-3764</v>
      </c>
      <c r="AK230" s="34">
        <v>-3037</v>
      </c>
      <c r="AL230" s="34">
        <v>-2062</v>
      </c>
      <c r="AM230" s="34">
        <v>-1296</v>
      </c>
      <c r="AN230" s="34">
        <v>-3427</v>
      </c>
      <c r="AO230" s="34">
        <v>-3527</v>
      </c>
      <c r="AP230" s="34">
        <v>-3628</v>
      </c>
      <c r="AQ230" s="34">
        <v>-3728</v>
      </c>
      <c r="AR230" s="34">
        <v>-3829</v>
      </c>
      <c r="AS230" s="34">
        <v>-3929</v>
      </c>
      <c r="AT230" s="34">
        <v>-4030</v>
      </c>
      <c r="AU230" s="34">
        <v>-4131</v>
      </c>
      <c r="AV230" s="34">
        <v>-4231</v>
      </c>
      <c r="AW230" s="34">
        <v>-4332</v>
      </c>
      <c r="AX230" s="34">
        <v>-4432</v>
      </c>
      <c r="AY230" s="34">
        <v>-4533</v>
      </c>
      <c r="AZ230" s="34">
        <v>-4633</v>
      </c>
      <c r="BA230" s="34">
        <v>-4733.5</v>
      </c>
      <c r="BB230" s="34">
        <v>-4833.8999999999996</v>
      </c>
      <c r="BC230" s="34">
        <v>-4934.3</v>
      </c>
      <c r="BD230" s="34">
        <v>-5034.7</v>
      </c>
      <c r="BE230" s="34">
        <v>-5135.1000000000004</v>
      </c>
      <c r="BF230" s="34">
        <v>-5235.5</v>
      </c>
      <c r="BG230" s="34">
        <v>-5335.9</v>
      </c>
      <c r="BH230" s="34">
        <v>-5436.3</v>
      </c>
      <c r="BI230" s="34">
        <v>-5536.7</v>
      </c>
      <c r="BJ230" s="34">
        <v>-5637.1</v>
      </c>
      <c r="BK230" s="34">
        <v>-5737.5</v>
      </c>
      <c r="BL230" s="34">
        <v>-5837.9</v>
      </c>
      <c r="BM230" s="34">
        <f t="shared" si="45"/>
        <v>-63428.4</v>
      </c>
      <c r="BN230" s="34">
        <f t="shared" si="48"/>
        <v>-4600</v>
      </c>
      <c r="BO230" s="34">
        <f t="shared" si="48"/>
        <v>-4700</v>
      </c>
      <c r="BP230" s="34">
        <f t="shared" si="48"/>
        <v>-4800</v>
      </c>
      <c r="BQ230" s="34">
        <f t="shared" si="48"/>
        <v>-5000</v>
      </c>
      <c r="BR230" s="34">
        <f t="shared" si="48"/>
        <v>-5100</v>
      </c>
      <c r="BS230" s="34">
        <f t="shared" si="48"/>
        <v>-5200</v>
      </c>
      <c r="BT230" s="34">
        <f t="shared" si="48"/>
        <v>-5400</v>
      </c>
      <c r="BU230" s="34">
        <f t="shared" si="48"/>
        <v>-5500</v>
      </c>
      <c r="BV230" s="34">
        <f t="shared" si="48"/>
        <v>-5600</v>
      </c>
      <c r="BW230" s="34">
        <f t="shared" si="48"/>
        <v>-5700</v>
      </c>
      <c r="BX230" s="34">
        <f t="shared" si="48"/>
        <v>-5900</v>
      </c>
      <c r="BY230" s="34">
        <f t="shared" si="48"/>
        <v>-6000</v>
      </c>
      <c r="BZ230" s="64">
        <f t="shared" si="46"/>
        <v>0.93580610921025364</v>
      </c>
    </row>
    <row r="231" spans="1:78" x14ac:dyDescent="0.25">
      <c r="A231" s="32" t="s">
        <v>518</v>
      </c>
      <c r="B231" s="33">
        <v>10</v>
      </c>
      <c r="C231" s="32" t="s">
        <v>318</v>
      </c>
      <c r="D231" s="32" t="s">
        <v>519</v>
      </c>
      <c r="E231" s="34">
        <v>389</v>
      </c>
      <c r="F231" s="34">
        <v>346</v>
      </c>
      <c r="G231" s="34">
        <v>-837</v>
      </c>
      <c r="H231" s="34">
        <v>-991</v>
      </c>
      <c r="I231" s="34">
        <v>-1061</v>
      </c>
      <c r="J231" s="34">
        <v>-1795</v>
      </c>
      <c r="K231" s="34">
        <v>-615</v>
      </c>
      <c r="L231" s="34">
        <v>-264</v>
      </c>
      <c r="M231" s="34">
        <v>1507</v>
      </c>
      <c r="N231" s="34">
        <v>571</v>
      </c>
      <c r="O231" s="34">
        <v>559</v>
      </c>
      <c r="P231" s="34">
        <v>1579</v>
      </c>
      <c r="Q231" s="34">
        <v>2674</v>
      </c>
      <c r="R231" s="34">
        <v>2466</v>
      </c>
      <c r="S231" s="34">
        <v>2126</v>
      </c>
      <c r="T231" s="34">
        <v>2400</v>
      </c>
      <c r="U231" s="34">
        <v>3565</v>
      </c>
      <c r="V231" s="34">
        <v>2996</v>
      </c>
      <c r="W231" s="34">
        <v>3124</v>
      </c>
      <c r="X231" s="34">
        <v>2830</v>
      </c>
      <c r="Y231" s="34">
        <v>3739</v>
      </c>
      <c r="Z231" s="34">
        <v>4017</v>
      </c>
      <c r="AA231" s="34">
        <v>4652</v>
      </c>
      <c r="AB231" s="34">
        <v>5578</v>
      </c>
      <c r="AC231" s="34">
        <v>5355</v>
      </c>
      <c r="AD231" s="34">
        <v>5088</v>
      </c>
      <c r="AE231" s="34">
        <v>5738</v>
      </c>
      <c r="AF231" s="34">
        <v>7452</v>
      </c>
      <c r="AG231" s="34">
        <v>7584</v>
      </c>
      <c r="AH231" s="34">
        <v>6942</v>
      </c>
      <c r="AI231" s="34">
        <v>6319</v>
      </c>
      <c r="AJ231" s="34">
        <v>7459</v>
      </c>
      <c r="AK231" s="34">
        <v>6302</v>
      </c>
      <c r="AL231" s="34">
        <v>5681</v>
      </c>
      <c r="AM231" s="34">
        <v>4764</v>
      </c>
      <c r="AN231" s="34">
        <v>7662</v>
      </c>
      <c r="AO231" s="34">
        <v>7916</v>
      </c>
      <c r="AP231" s="34">
        <v>8170</v>
      </c>
      <c r="AQ231" s="34">
        <v>8424</v>
      </c>
      <c r="AR231" s="34">
        <v>8678</v>
      </c>
      <c r="AS231" s="34">
        <v>8932</v>
      </c>
      <c r="AT231" s="34">
        <v>9186</v>
      </c>
      <c r="AU231" s="34">
        <v>9440</v>
      </c>
      <c r="AV231" s="34">
        <v>9694</v>
      </c>
      <c r="AW231" s="34">
        <v>9947</v>
      </c>
      <c r="AX231" s="34">
        <v>10201</v>
      </c>
      <c r="AY231" s="34">
        <v>10455</v>
      </c>
      <c r="AZ231" s="34">
        <v>10709</v>
      </c>
      <c r="BA231" s="34">
        <v>10963</v>
      </c>
      <c r="BB231" s="34">
        <v>11217</v>
      </c>
      <c r="BC231" s="34">
        <v>11471</v>
      </c>
      <c r="BD231" s="34">
        <v>11725</v>
      </c>
      <c r="BE231" s="34">
        <v>11979</v>
      </c>
      <c r="BF231" s="34">
        <v>12233</v>
      </c>
      <c r="BG231" s="34">
        <v>12487</v>
      </c>
      <c r="BH231" s="34">
        <v>12741</v>
      </c>
      <c r="BI231" s="34">
        <v>12995</v>
      </c>
      <c r="BJ231" s="34">
        <v>13249</v>
      </c>
      <c r="BK231" s="34">
        <v>13503</v>
      </c>
      <c r="BL231" s="34">
        <v>13757</v>
      </c>
      <c r="BM231" s="34">
        <f t="shared" si="45"/>
        <v>148320</v>
      </c>
      <c r="BN231" s="34">
        <f t="shared" si="48"/>
        <v>10500</v>
      </c>
      <c r="BO231" s="34">
        <f t="shared" si="48"/>
        <v>10800</v>
      </c>
      <c r="BP231" s="34">
        <f t="shared" si="48"/>
        <v>11200</v>
      </c>
      <c r="BQ231" s="34">
        <f t="shared" si="48"/>
        <v>11500</v>
      </c>
      <c r="BR231" s="34">
        <f t="shared" si="48"/>
        <v>11900</v>
      </c>
      <c r="BS231" s="34">
        <f t="shared" si="48"/>
        <v>12200</v>
      </c>
      <c r="BT231" s="34">
        <f t="shared" si="48"/>
        <v>12500</v>
      </c>
      <c r="BU231" s="34">
        <f t="shared" si="48"/>
        <v>12900</v>
      </c>
      <c r="BV231" s="34">
        <f t="shared" si="48"/>
        <v>13200</v>
      </c>
      <c r="BW231" s="34">
        <f t="shared" si="48"/>
        <v>13500</v>
      </c>
      <c r="BX231" s="34">
        <f t="shared" si="48"/>
        <v>13900</v>
      </c>
      <c r="BY231" s="34">
        <f t="shared" si="48"/>
        <v>14200</v>
      </c>
      <c r="BZ231" s="64">
        <f t="shared" si="46"/>
        <v>0.98644541171921896</v>
      </c>
    </row>
    <row r="232" spans="1:78" x14ac:dyDescent="0.25">
      <c r="A232" s="32" t="s">
        <v>520</v>
      </c>
      <c r="B232" s="33">
        <v>10</v>
      </c>
      <c r="C232" s="32" t="s">
        <v>318</v>
      </c>
      <c r="D232" s="32" t="s">
        <v>521</v>
      </c>
      <c r="E232" s="34">
        <v>9910</v>
      </c>
      <c r="F232" s="34">
        <v>8344</v>
      </c>
      <c r="G232" s="34">
        <v>9016</v>
      </c>
      <c r="H232" s="34">
        <v>9367</v>
      </c>
      <c r="I232" s="34">
        <v>7945</v>
      </c>
      <c r="J232" s="34">
        <v>8225</v>
      </c>
      <c r="K232" s="34">
        <v>6700</v>
      </c>
      <c r="L232" s="34">
        <v>6417</v>
      </c>
      <c r="M232" s="34">
        <v>6605</v>
      </c>
      <c r="N232" s="34">
        <v>5620</v>
      </c>
      <c r="O232" s="34">
        <v>5343</v>
      </c>
      <c r="P232" s="34">
        <v>5560</v>
      </c>
      <c r="Q232" s="34">
        <v>4927</v>
      </c>
      <c r="R232" s="34">
        <v>4821</v>
      </c>
      <c r="S232" s="34">
        <v>4060</v>
      </c>
      <c r="T232" s="34">
        <v>2843</v>
      </c>
      <c r="U232" s="34">
        <v>3045</v>
      </c>
      <c r="V232" s="34">
        <v>4192</v>
      </c>
      <c r="W232" s="34">
        <v>5099</v>
      </c>
      <c r="X232" s="34">
        <v>5393</v>
      </c>
      <c r="Y232" s="34">
        <v>5113</v>
      </c>
      <c r="Z232" s="34">
        <v>4323</v>
      </c>
      <c r="AA232" s="34">
        <v>5763</v>
      </c>
      <c r="AB232" s="34">
        <v>7130</v>
      </c>
      <c r="AC232" s="34">
        <v>7544</v>
      </c>
      <c r="AD232" s="34">
        <v>7170</v>
      </c>
      <c r="AE232" s="34">
        <v>7248</v>
      </c>
      <c r="AF232" s="34">
        <v>7466</v>
      </c>
      <c r="AG232" s="34">
        <v>7301</v>
      </c>
      <c r="AH232" s="34">
        <v>6835</v>
      </c>
      <c r="AI232" s="34">
        <v>6650</v>
      </c>
      <c r="AJ232" s="34">
        <v>4742</v>
      </c>
      <c r="AK232" s="34">
        <v>3953</v>
      </c>
      <c r="AL232" s="34">
        <v>4121</v>
      </c>
      <c r="AM232" s="34">
        <v>2419</v>
      </c>
      <c r="AN232" s="34">
        <v>4540</v>
      </c>
      <c r="AO232" s="34">
        <v>4457</v>
      </c>
      <c r="AP232" s="34">
        <v>4373</v>
      </c>
      <c r="AQ232" s="34">
        <v>4290</v>
      </c>
      <c r="AR232" s="34">
        <v>4207</v>
      </c>
      <c r="AS232" s="34">
        <v>4124</v>
      </c>
      <c r="AT232" s="34">
        <v>4041</v>
      </c>
      <c r="AU232" s="34">
        <v>3958</v>
      </c>
      <c r="AV232" s="34">
        <v>3875</v>
      </c>
      <c r="AW232" s="34">
        <v>3792</v>
      </c>
      <c r="AX232" s="34">
        <v>3709</v>
      </c>
      <c r="AY232" s="34">
        <v>3626</v>
      </c>
      <c r="AZ232" s="34">
        <v>3543</v>
      </c>
      <c r="BA232" s="34">
        <v>3460</v>
      </c>
      <c r="BB232" s="34">
        <v>3377</v>
      </c>
      <c r="BC232" s="34">
        <v>3294</v>
      </c>
      <c r="BD232" s="34">
        <v>3211</v>
      </c>
      <c r="BE232" s="34">
        <v>3128</v>
      </c>
      <c r="BF232" s="34">
        <v>3045</v>
      </c>
      <c r="BG232" s="34">
        <v>2962</v>
      </c>
      <c r="BH232" s="34">
        <v>2879</v>
      </c>
      <c r="BI232" s="34">
        <v>2796</v>
      </c>
      <c r="BJ232" s="34">
        <v>2713</v>
      </c>
      <c r="BK232" s="34">
        <v>2630</v>
      </c>
      <c r="BL232" s="34">
        <v>2547</v>
      </c>
      <c r="BM232" s="34">
        <f t="shared" si="45"/>
        <v>36042</v>
      </c>
      <c r="BN232" s="34">
        <f t="shared" si="48"/>
        <v>3300</v>
      </c>
      <c r="BO232" s="34">
        <f t="shared" si="48"/>
        <v>3300</v>
      </c>
      <c r="BP232" s="34">
        <f t="shared" si="48"/>
        <v>3200</v>
      </c>
      <c r="BQ232" s="34">
        <f t="shared" si="48"/>
        <v>3200</v>
      </c>
      <c r="BR232" s="34">
        <f t="shared" si="48"/>
        <v>3100</v>
      </c>
      <c r="BS232" s="34">
        <f t="shared" si="48"/>
        <v>3000</v>
      </c>
      <c r="BT232" s="34">
        <f t="shared" si="48"/>
        <v>3000</v>
      </c>
      <c r="BU232" s="34">
        <f t="shared" si="48"/>
        <v>2900</v>
      </c>
      <c r="BV232" s="34">
        <f t="shared" si="48"/>
        <v>2800</v>
      </c>
      <c r="BW232" s="34">
        <f t="shared" si="48"/>
        <v>2800</v>
      </c>
      <c r="BX232" s="34">
        <f t="shared" si="48"/>
        <v>2700</v>
      </c>
      <c r="BY232" s="34">
        <f t="shared" si="48"/>
        <v>2700</v>
      </c>
      <c r="BZ232" s="64">
        <f t="shared" si="46"/>
        <v>0.7544818590204867</v>
      </c>
    </row>
    <row r="233" spans="1:78" x14ac:dyDescent="0.25">
      <c r="A233" s="32" t="s">
        <v>522</v>
      </c>
      <c r="B233" s="33">
        <v>10</v>
      </c>
      <c r="C233" s="32" t="s">
        <v>318</v>
      </c>
      <c r="D233" s="32" t="s">
        <v>523</v>
      </c>
      <c r="E233" s="34">
        <v>12176</v>
      </c>
      <c r="F233" s="34">
        <v>13212</v>
      </c>
      <c r="G233" s="34">
        <v>12483</v>
      </c>
      <c r="H233" s="34">
        <v>12092</v>
      </c>
      <c r="I233" s="34">
        <v>12194</v>
      </c>
      <c r="J233" s="34">
        <v>12335</v>
      </c>
      <c r="K233" s="34">
        <v>12471</v>
      </c>
      <c r="L233" s="34">
        <v>11365</v>
      </c>
      <c r="M233" s="34">
        <v>10801</v>
      </c>
      <c r="N233" s="34">
        <v>12144</v>
      </c>
      <c r="O233" s="34">
        <v>13111</v>
      </c>
      <c r="P233" s="34">
        <v>13809</v>
      </c>
      <c r="Q233" s="34">
        <v>12866</v>
      </c>
      <c r="R233" s="34">
        <v>13017</v>
      </c>
      <c r="S233" s="34">
        <v>13367</v>
      </c>
      <c r="T233" s="34">
        <v>12621</v>
      </c>
      <c r="U233" s="34">
        <v>12818</v>
      </c>
      <c r="V233" s="34">
        <v>13591</v>
      </c>
      <c r="W233" s="34">
        <v>14081</v>
      </c>
      <c r="X233" s="34">
        <v>13944</v>
      </c>
      <c r="Y233" s="34">
        <v>12726</v>
      </c>
      <c r="Z233" s="34">
        <v>11499</v>
      </c>
      <c r="AA233" s="34">
        <v>12051</v>
      </c>
      <c r="AB233" s="34">
        <v>12410</v>
      </c>
      <c r="AC233" s="34">
        <v>12059</v>
      </c>
      <c r="AD233" s="34">
        <v>12732</v>
      </c>
      <c r="AE233" s="34">
        <v>12842</v>
      </c>
      <c r="AF233" s="34">
        <v>11987</v>
      </c>
      <c r="AG233" s="34">
        <v>11022</v>
      </c>
      <c r="AH233" s="34">
        <v>12608</v>
      </c>
      <c r="AI233" s="34">
        <v>14167</v>
      </c>
      <c r="AJ233" s="34">
        <v>13917</v>
      </c>
      <c r="AK233" s="34">
        <v>14082</v>
      </c>
      <c r="AL233" s="34">
        <v>15018</v>
      </c>
      <c r="AM233" s="34">
        <v>15579</v>
      </c>
      <c r="AN233" s="34">
        <v>13614</v>
      </c>
      <c r="AO233" s="34">
        <v>13657</v>
      </c>
      <c r="AP233" s="34">
        <v>13701</v>
      </c>
      <c r="AQ233" s="34">
        <v>13744</v>
      </c>
      <c r="AR233" s="34">
        <v>13787</v>
      </c>
      <c r="AS233" s="34">
        <v>13831</v>
      </c>
      <c r="AT233" s="34">
        <v>13874</v>
      </c>
      <c r="AU233" s="34">
        <v>13917</v>
      </c>
      <c r="AV233" s="34">
        <v>13961</v>
      </c>
      <c r="AW233" s="34">
        <v>14004</v>
      </c>
      <c r="AX233" s="34">
        <v>14047</v>
      </c>
      <c r="AY233" s="34">
        <v>14090</v>
      </c>
      <c r="AZ233" s="34">
        <v>14134</v>
      </c>
      <c r="BA233" s="34">
        <v>14177</v>
      </c>
      <c r="BB233" s="34">
        <v>14220.3</v>
      </c>
      <c r="BC233" s="34">
        <v>14263.6</v>
      </c>
      <c r="BD233" s="34">
        <v>14306.9</v>
      </c>
      <c r="BE233" s="34">
        <v>14350.2</v>
      </c>
      <c r="BF233" s="34">
        <v>14393.5</v>
      </c>
      <c r="BG233" s="34">
        <v>14436.8</v>
      </c>
      <c r="BH233" s="34">
        <v>14480.1</v>
      </c>
      <c r="BI233" s="34">
        <v>14523.4</v>
      </c>
      <c r="BJ233" s="34">
        <v>14566.7</v>
      </c>
      <c r="BK233" s="34">
        <v>14610</v>
      </c>
      <c r="BL233" s="34">
        <v>14653.3</v>
      </c>
      <c r="BM233" s="34">
        <f t="shared" si="45"/>
        <v>172981.8</v>
      </c>
      <c r="BN233" s="34">
        <f t="shared" si="48"/>
        <v>14200</v>
      </c>
      <c r="BO233" s="34">
        <f t="shared" si="48"/>
        <v>14200</v>
      </c>
      <c r="BP233" s="34">
        <f t="shared" si="48"/>
        <v>14300</v>
      </c>
      <c r="BQ233" s="34">
        <f t="shared" si="48"/>
        <v>14300</v>
      </c>
      <c r="BR233" s="34">
        <f t="shared" si="48"/>
        <v>14300</v>
      </c>
      <c r="BS233" s="34">
        <f t="shared" si="48"/>
        <v>14400</v>
      </c>
      <c r="BT233" s="34">
        <f t="shared" si="48"/>
        <v>14400</v>
      </c>
      <c r="BU233" s="34">
        <f t="shared" si="48"/>
        <v>14500</v>
      </c>
      <c r="BV233" s="34">
        <f t="shared" si="48"/>
        <v>14500</v>
      </c>
      <c r="BW233" s="34">
        <f t="shared" si="48"/>
        <v>14600</v>
      </c>
      <c r="BX233" s="34">
        <f t="shared" si="48"/>
        <v>14600</v>
      </c>
      <c r="BY233" s="34">
        <f t="shared" si="48"/>
        <v>14700</v>
      </c>
      <c r="BZ233" s="64">
        <f t="shared" si="46"/>
        <v>0.72247912659939206</v>
      </c>
    </row>
    <row r="234" spans="1:78" x14ac:dyDescent="0.25">
      <c r="A234" s="32" t="s">
        <v>524</v>
      </c>
      <c r="B234" s="33">
        <v>10</v>
      </c>
      <c r="C234" s="32" t="s">
        <v>318</v>
      </c>
      <c r="D234" s="32" t="s">
        <v>525</v>
      </c>
      <c r="E234" s="34">
        <v>8400</v>
      </c>
      <c r="F234" s="34">
        <v>7392</v>
      </c>
      <c r="G234" s="34">
        <v>7348</v>
      </c>
      <c r="H234" s="34">
        <v>8129</v>
      </c>
      <c r="I234" s="34">
        <v>7800</v>
      </c>
      <c r="J234" s="34">
        <v>7723</v>
      </c>
      <c r="K234" s="34">
        <v>7182</v>
      </c>
      <c r="L234" s="34">
        <v>6515</v>
      </c>
      <c r="M234" s="34">
        <v>7327</v>
      </c>
      <c r="N234" s="34">
        <v>8585</v>
      </c>
      <c r="O234" s="34">
        <v>8776</v>
      </c>
      <c r="P234" s="34">
        <v>9786</v>
      </c>
      <c r="Q234" s="34">
        <v>8318</v>
      </c>
      <c r="R234" s="34">
        <v>9608</v>
      </c>
      <c r="S234" s="34">
        <v>9349</v>
      </c>
      <c r="T234" s="34">
        <v>9281</v>
      </c>
      <c r="U234" s="34">
        <v>8706</v>
      </c>
      <c r="V234" s="34">
        <v>9849</v>
      </c>
      <c r="W234" s="34">
        <v>10239</v>
      </c>
      <c r="X234" s="34">
        <v>10113</v>
      </c>
      <c r="Y234" s="34">
        <v>10922</v>
      </c>
      <c r="Z234" s="34">
        <v>11411</v>
      </c>
      <c r="AA234" s="34">
        <v>12249</v>
      </c>
      <c r="AB234" s="34">
        <v>12592</v>
      </c>
      <c r="AC234" s="34">
        <v>13868</v>
      </c>
      <c r="AD234" s="34">
        <v>12861</v>
      </c>
      <c r="AE234" s="34">
        <v>11295</v>
      </c>
      <c r="AF234" s="34">
        <v>11126</v>
      </c>
      <c r="AG234" s="34">
        <v>9839</v>
      </c>
      <c r="AH234" s="34">
        <v>8906</v>
      </c>
      <c r="AI234" s="34">
        <v>8804</v>
      </c>
      <c r="AJ234" s="34">
        <v>9296</v>
      </c>
      <c r="AK234" s="34">
        <v>8304</v>
      </c>
      <c r="AL234" s="34">
        <v>7666</v>
      </c>
      <c r="AM234" s="34">
        <v>8733</v>
      </c>
      <c r="AN234" s="34">
        <v>10895</v>
      </c>
      <c r="AO234" s="34">
        <v>10979</v>
      </c>
      <c r="AP234" s="34">
        <v>11063</v>
      </c>
      <c r="AQ234" s="34">
        <v>11148</v>
      </c>
      <c r="AR234" s="34">
        <v>11232</v>
      </c>
      <c r="AS234" s="34">
        <v>11316</v>
      </c>
      <c r="AT234" s="34">
        <v>11400</v>
      </c>
      <c r="AU234" s="34">
        <v>11484</v>
      </c>
      <c r="AV234" s="34">
        <v>11568</v>
      </c>
      <c r="AW234" s="34">
        <v>11653</v>
      </c>
      <c r="AX234" s="34">
        <v>11737</v>
      </c>
      <c r="AY234" s="34">
        <v>11821</v>
      </c>
      <c r="AZ234" s="34">
        <v>11905</v>
      </c>
      <c r="BA234" s="34">
        <v>11989</v>
      </c>
      <c r="BB234" s="34">
        <v>12073</v>
      </c>
      <c r="BC234" s="34">
        <v>12157</v>
      </c>
      <c r="BD234" s="34">
        <v>12241</v>
      </c>
      <c r="BE234" s="34">
        <v>12325</v>
      </c>
      <c r="BF234" s="34">
        <v>12409</v>
      </c>
      <c r="BG234" s="34">
        <v>12493</v>
      </c>
      <c r="BH234" s="34">
        <v>12577</v>
      </c>
      <c r="BI234" s="34">
        <v>12661</v>
      </c>
      <c r="BJ234" s="34">
        <v>12745</v>
      </c>
      <c r="BK234" s="34">
        <v>12829</v>
      </c>
      <c r="BL234" s="34">
        <v>12913</v>
      </c>
      <c r="BM234" s="34">
        <f t="shared" si="45"/>
        <v>149412</v>
      </c>
      <c r="BN234" s="34">
        <f t="shared" si="48"/>
        <v>11900</v>
      </c>
      <c r="BO234" s="34">
        <f t="shared" si="48"/>
        <v>12000</v>
      </c>
      <c r="BP234" s="34">
        <f t="shared" si="48"/>
        <v>12100</v>
      </c>
      <c r="BQ234" s="34">
        <f t="shared" si="48"/>
        <v>12200</v>
      </c>
      <c r="BR234" s="34">
        <f t="shared" si="48"/>
        <v>12300</v>
      </c>
      <c r="BS234" s="34">
        <f t="shared" si="48"/>
        <v>12400</v>
      </c>
      <c r="BT234" s="34">
        <f t="shared" si="48"/>
        <v>12500</v>
      </c>
      <c r="BU234" s="34">
        <f t="shared" si="48"/>
        <v>12600</v>
      </c>
      <c r="BV234" s="34">
        <f t="shared" si="48"/>
        <v>12700</v>
      </c>
      <c r="BW234" s="34">
        <f t="shared" si="48"/>
        <v>12800</v>
      </c>
      <c r="BX234" s="34">
        <f t="shared" si="48"/>
        <v>12900</v>
      </c>
      <c r="BY234" s="34">
        <f t="shared" si="48"/>
        <v>13000</v>
      </c>
      <c r="BZ234" s="64">
        <f t="shared" si="46"/>
        <v>0.78104548371007121</v>
      </c>
    </row>
    <row r="235" spans="1:78" x14ac:dyDescent="0.25">
      <c r="A235" s="32" t="s">
        <v>526</v>
      </c>
      <c r="B235" s="33">
        <v>10</v>
      </c>
      <c r="C235" s="32" t="s">
        <v>318</v>
      </c>
      <c r="D235" s="32" t="s">
        <v>527</v>
      </c>
      <c r="E235" s="34">
        <v>11360</v>
      </c>
      <c r="F235" s="34">
        <v>12185</v>
      </c>
      <c r="G235" s="34">
        <v>11171</v>
      </c>
      <c r="H235" s="34">
        <v>10835</v>
      </c>
      <c r="I235" s="34">
        <v>11989</v>
      </c>
      <c r="J235" s="34">
        <v>12734</v>
      </c>
      <c r="K235" s="34">
        <v>11742</v>
      </c>
      <c r="L235" s="34">
        <v>12718</v>
      </c>
      <c r="M235" s="34">
        <v>12855</v>
      </c>
      <c r="N235" s="34">
        <v>12193</v>
      </c>
      <c r="O235" s="34">
        <v>11361</v>
      </c>
      <c r="P235" s="34">
        <v>10970</v>
      </c>
      <c r="Q235" s="34">
        <v>11176</v>
      </c>
      <c r="R235" s="34">
        <v>10258</v>
      </c>
      <c r="S235" s="34">
        <v>11262</v>
      </c>
      <c r="T235" s="34">
        <v>11666</v>
      </c>
      <c r="U235" s="34">
        <v>10084</v>
      </c>
      <c r="V235" s="34">
        <v>10839</v>
      </c>
      <c r="W235" s="34">
        <v>10747</v>
      </c>
      <c r="X235" s="34">
        <v>11636</v>
      </c>
      <c r="Y235" s="34">
        <v>10569</v>
      </c>
      <c r="Z235" s="34">
        <v>11335</v>
      </c>
      <c r="AA235" s="34">
        <v>10331</v>
      </c>
      <c r="AB235" s="34">
        <v>9999</v>
      </c>
      <c r="AC235" s="34">
        <v>11460</v>
      </c>
      <c r="AD235" s="34">
        <v>12863</v>
      </c>
      <c r="AE235" s="34">
        <v>12201</v>
      </c>
      <c r="AF235" s="34">
        <v>12180</v>
      </c>
      <c r="AG235" s="34">
        <v>13290</v>
      </c>
      <c r="AH235" s="34">
        <v>13822</v>
      </c>
      <c r="AI235" s="34">
        <v>13066</v>
      </c>
      <c r="AJ235" s="34">
        <v>13600</v>
      </c>
      <c r="AK235" s="34">
        <v>13890</v>
      </c>
      <c r="AL235" s="34">
        <v>13737</v>
      </c>
      <c r="AM235" s="34">
        <v>14308</v>
      </c>
      <c r="AN235" s="34">
        <v>12836</v>
      </c>
      <c r="AO235" s="34">
        <v>12888</v>
      </c>
      <c r="AP235" s="34">
        <v>12940</v>
      </c>
      <c r="AQ235" s="34">
        <v>12993</v>
      </c>
      <c r="AR235" s="34">
        <v>13045</v>
      </c>
      <c r="AS235" s="34">
        <v>13097</v>
      </c>
      <c r="AT235" s="34">
        <v>13149</v>
      </c>
      <c r="AU235" s="34">
        <v>13201</v>
      </c>
      <c r="AV235" s="34">
        <v>13253</v>
      </c>
      <c r="AW235" s="34">
        <v>13305</v>
      </c>
      <c r="AX235" s="34">
        <v>13357</v>
      </c>
      <c r="AY235" s="34">
        <v>13410</v>
      </c>
      <c r="AZ235" s="34">
        <v>13462</v>
      </c>
      <c r="BA235" s="34">
        <v>13514.5</v>
      </c>
      <c r="BB235" s="34">
        <v>13566.9</v>
      </c>
      <c r="BC235" s="34">
        <v>13619.3</v>
      </c>
      <c r="BD235" s="34">
        <v>13671.7</v>
      </c>
      <c r="BE235" s="34">
        <v>13724.1</v>
      </c>
      <c r="BF235" s="34">
        <v>13776.5</v>
      </c>
      <c r="BG235" s="34">
        <v>13828.9</v>
      </c>
      <c r="BH235" s="34">
        <v>13881.3</v>
      </c>
      <c r="BI235" s="34">
        <v>13933.7</v>
      </c>
      <c r="BJ235" s="34">
        <v>13986.1</v>
      </c>
      <c r="BK235" s="34">
        <v>14038.5</v>
      </c>
      <c r="BL235" s="34">
        <v>14090.9</v>
      </c>
      <c r="BM235" s="34">
        <f t="shared" si="45"/>
        <v>165632.4</v>
      </c>
      <c r="BN235" s="34">
        <f t="shared" si="48"/>
        <v>13500</v>
      </c>
      <c r="BO235" s="34">
        <f t="shared" si="48"/>
        <v>13600</v>
      </c>
      <c r="BP235" s="34">
        <f t="shared" si="48"/>
        <v>13600</v>
      </c>
      <c r="BQ235" s="34">
        <f t="shared" si="48"/>
        <v>13700</v>
      </c>
      <c r="BR235" s="34">
        <f t="shared" si="48"/>
        <v>13700</v>
      </c>
      <c r="BS235" s="34">
        <f t="shared" si="48"/>
        <v>13800</v>
      </c>
      <c r="BT235" s="34">
        <f t="shared" si="48"/>
        <v>13800</v>
      </c>
      <c r="BU235" s="34">
        <f t="shared" si="48"/>
        <v>13900</v>
      </c>
      <c r="BV235" s="34">
        <f t="shared" si="48"/>
        <v>13900</v>
      </c>
      <c r="BW235" s="34">
        <f t="shared" si="48"/>
        <v>14000</v>
      </c>
      <c r="BX235" s="34">
        <f t="shared" si="48"/>
        <v>14000</v>
      </c>
      <c r="BY235" s="34">
        <f t="shared" si="48"/>
        <v>14100</v>
      </c>
      <c r="BZ235" s="64">
        <f t="shared" si="46"/>
        <v>0.75107963009883882</v>
      </c>
    </row>
    <row r="236" spans="1:78" x14ac:dyDescent="0.25">
      <c r="A236" s="32" t="s">
        <v>528</v>
      </c>
      <c r="B236" s="33">
        <v>10</v>
      </c>
      <c r="C236" s="32" t="s">
        <v>318</v>
      </c>
      <c r="D236" s="32" t="s">
        <v>529</v>
      </c>
      <c r="E236" s="34">
        <v>11023</v>
      </c>
      <c r="F236" s="34">
        <v>10872</v>
      </c>
      <c r="G236" s="34">
        <v>10215</v>
      </c>
      <c r="H236" s="34">
        <v>11646</v>
      </c>
      <c r="I236" s="34">
        <v>11865</v>
      </c>
      <c r="J236" s="34">
        <v>12052</v>
      </c>
      <c r="K236" s="34">
        <v>11139</v>
      </c>
      <c r="L236" s="34">
        <v>11310</v>
      </c>
      <c r="M236" s="34">
        <v>10296</v>
      </c>
      <c r="N236" s="34">
        <v>10777</v>
      </c>
      <c r="O236" s="34">
        <v>9603</v>
      </c>
      <c r="P236" s="34">
        <v>9250</v>
      </c>
      <c r="Q236" s="34">
        <v>10375</v>
      </c>
      <c r="R236" s="34">
        <v>10456</v>
      </c>
      <c r="S236" s="34">
        <v>10519</v>
      </c>
      <c r="T236" s="34">
        <v>9822</v>
      </c>
      <c r="U236" s="34">
        <v>9041</v>
      </c>
      <c r="V236" s="34">
        <v>9214</v>
      </c>
      <c r="W236" s="34">
        <v>9664</v>
      </c>
      <c r="X236" s="34">
        <v>8858</v>
      </c>
      <c r="Y236" s="34">
        <v>9648</v>
      </c>
      <c r="Z236" s="34">
        <v>9212</v>
      </c>
      <c r="AA236" s="34">
        <v>9489</v>
      </c>
      <c r="AB236" s="34">
        <v>10083</v>
      </c>
      <c r="AC236" s="34">
        <v>11001</v>
      </c>
      <c r="AD236" s="34">
        <v>12063</v>
      </c>
      <c r="AE236" s="34">
        <v>12240</v>
      </c>
      <c r="AF236" s="34">
        <v>10737</v>
      </c>
      <c r="AG236" s="34">
        <v>9939</v>
      </c>
      <c r="AH236" s="34">
        <v>9015</v>
      </c>
      <c r="AI236" s="34">
        <v>10242</v>
      </c>
      <c r="AJ236" s="34">
        <v>8944</v>
      </c>
      <c r="AK236" s="34">
        <v>8922</v>
      </c>
      <c r="AL236" s="34">
        <v>9031</v>
      </c>
      <c r="AM236" s="34">
        <v>9021</v>
      </c>
      <c r="AN236" s="34">
        <v>9370</v>
      </c>
      <c r="AO236" s="34">
        <v>9323</v>
      </c>
      <c r="AP236" s="34">
        <v>9276</v>
      </c>
      <c r="AQ236" s="34">
        <v>9229</v>
      </c>
      <c r="AR236" s="34">
        <v>9182</v>
      </c>
      <c r="AS236" s="34">
        <v>9135</v>
      </c>
      <c r="AT236" s="34">
        <v>9088</v>
      </c>
      <c r="AU236" s="34">
        <v>9041</v>
      </c>
      <c r="AV236" s="34">
        <v>8994</v>
      </c>
      <c r="AW236" s="34">
        <v>8947</v>
      </c>
      <c r="AX236" s="34">
        <v>8900</v>
      </c>
      <c r="AY236" s="34">
        <v>8853</v>
      </c>
      <c r="AZ236" s="34">
        <v>8806</v>
      </c>
      <c r="BA236" s="34">
        <v>8759</v>
      </c>
      <c r="BB236" s="34">
        <v>8712</v>
      </c>
      <c r="BC236" s="34">
        <v>8665</v>
      </c>
      <c r="BD236" s="34">
        <v>8618</v>
      </c>
      <c r="BE236" s="34">
        <v>8571</v>
      </c>
      <c r="BF236" s="34">
        <v>8524</v>
      </c>
      <c r="BG236" s="34">
        <v>8477</v>
      </c>
      <c r="BH236" s="34">
        <v>8430</v>
      </c>
      <c r="BI236" s="34">
        <v>8383</v>
      </c>
      <c r="BJ236" s="34">
        <v>8336</v>
      </c>
      <c r="BK236" s="34">
        <v>8289</v>
      </c>
      <c r="BL236" s="34">
        <v>8242</v>
      </c>
      <c r="BM236" s="34">
        <f t="shared" si="45"/>
        <v>102006</v>
      </c>
      <c r="BN236" s="34">
        <f t="shared" si="48"/>
        <v>8700</v>
      </c>
      <c r="BO236" s="34">
        <f t="shared" si="48"/>
        <v>8700</v>
      </c>
      <c r="BP236" s="34">
        <f t="shared" si="48"/>
        <v>8700</v>
      </c>
      <c r="BQ236" s="34">
        <f t="shared" si="48"/>
        <v>8600</v>
      </c>
      <c r="BR236" s="34">
        <f t="shared" si="48"/>
        <v>8600</v>
      </c>
      <c r="BS236" s="34">
        <f t="shared" si="48"/>
        <v>8500</v>
      </c>
      <c r="BT236" s="34">
        <f t="shared" si="48"/>
        <v>8500</v>
      </c>
      <c r="BU236" s="34">
        <f t="shared" si="48"/>
        <v>8400</v>
      </c>
      <c r="BV236" s="34">
        <f t="shared" si="48"/>
        <v>8400</v>
      </c>
      <c r="BW236" s="34">
        <f t="shared" si="48"/>
        <v>8300</v>
      </c>
      <c r="BX236" s="34">
        <f t="shared" si="48"/>
        <v>8300</v>
      </c>
      <c r="BY236" s="34">
        <f t="shared" si="48"/>
        <v>8300</v>
      </c>
      <c r="BZ236" s="64">
        <f t="shared" si="46"/>
        <v>0.76745798564666534</v>
      </c>
    </row>
    <row r="237" spans="1:78" x14ac:dyDescent="0.25">
      <c r="A237" s="32" t="s">
        <v>530</v>
      </c>
      <c r="B237" s="33">
        <v>10</v>
      </c>
      <c r="C237" s="32" t="s">
        <v>318</v>
      </c>
      <c r="D237" s="32" t="s">
        <v>531</v>
      </c>
      <c r="E237" s="34">
        <v>6593</v>
      </c>
      <c r="F237" s="34">
        <v>5679</v>
      </c>
      <c r="G237" s="34">
        <v>6360</v>
      </c>
      <c r="H237" s="34">
        <v>7421</v>
      </c>
      <c r="I237" s="34">
        <v>8418</v>
      </c>
      <c r="J237" s="34">
        <v>8514</v>
      </c>
      <c r="K237" s="34">
        <v>8762</v>
      </c>
      <c r="L237" s="34">
        <v>9571</v>
      </c>
      <c r="M237" s="34">
        <v>8658</v>
      </c>
      <c r="N237" s="34">
        <v>8511</v>
      </c>
      <c r="O237" s="34">
        <v>8135</v>
      </c>
      <c r="P237" s="34">
        <v>8356</v>
      </c>
      <c r="Q237" s="34">
        <v>8278</v>
      </c>
      <c r="R237" s="34">
        <v>8875</v>
      </c>
      <c r="S237" s="34">
        <v>9234</v>
      </c>
      <c r="T237" s="34">
        <v>9893</v>
      </c>
      <c r="U237" s="34">
        <v>10823</v>
      </c>
      <c r="V237" s="34">
        <v>11438</v>
      </c>
      <c r="W237" s="34">
        <v>10250</v>
      </c>
      <c r="X237" s="34">
        <v>8607</v>
      </c>
      <c r="Y237" s="34">
        <v>7197</v>
      </c>
      <c r="Z237" s="34">
        <v>8411</v>
      </c>
      <c r="AA237" s="34">
        <v>8606</v>
      </c>
      <c r="AB237" s="34">
        <v>9496</v>
      </c>
      <c r="AC237" s="34">
        <v>8160</v>
      </c>
      <c r="AD237" s="34">
        <v>8512</v>
      </c>
      <c r="AE237" s="34">
        <v>10039</v>
      </c>
      <c r="AF237" s="34">
        <v>10978</v>
      </c>
      <c r="AG237" s="34">
        <v>11280</v>
      </c>
      <c r="AH237" s="34">
        <v>10511</v>
      </c>
      <c r="AI237" s="34">
        <v>10054</v>
      </c>
      <c r="AJ237" s="34">
        <v>9816</v>
      </c>
      <c r="AK237" s="34">
        <v>8299</v>
      </c>
      <c r="AL237" s="34">
        <v>9456</v>
      </c>
      <c r="AM237" s="34">
        <v>8232</v>
      </c>
      <c r="AN237" s="34">
        <v>10148</v>
      </c>
      <c r="AO237" s="34">
        <v>10217</v>
      </c>
      <c r="AP237" s="34">
        <v>10287</v>
      </c>
      <c r="AQ237" s="34">
        <v>10356</v>
      </c>
      <c r="AR237" s="34">
        <v>10425</v>
      </c>
      <c r="AS237" s="34">
        <v>10495</v>
      </c>
      <c r="AT237" s="34">
        <v>10564</v>
      </c>
      <c r="AU237" s="34">
        <v>10634</v>
      </c>
      <c r="AV237" s="34">
        <v>10703</v>
      </c>
      <c r="AW237" s="34">
        <v>10773</v>
      </c>
      <c r="AX237" s="34">
        <v>10842</v>
      </c>
      <c r="AY237" s="34">
        <v>10912</v>
      </c>
      <c r="AZ237" s="34">
        <v>10981</v>
      </c>
      <c r="BA237" s="34">
        <v>11050.5</v>
      </c>
      <c r="BB237" s="34">
        <v>11119.9</v>
      </c>
      <c r="BC237" s="34">
        <v>11189.3</v>
      </c>
      <c r="BD237" s="34">
        <v>11258.7</v>
      </c>
      <c r="BE237" s="34">
        <v>11328.1</v>
      </c>
      <c r="BF237" s="34">
        <v>11397.5</v>
      </c>
      <c r="BG237" s="34">
        <v>11466.9</v>
      </c>
      <c r="BH237" s="34">
        <v>11536.3</v>
      </c>
      <c r="BI237" s="34">
        <v>11605.7</v>
      </c>
      <c r="BJ237" s="34">
        <v>11675.1</v>
      </c>
      <c r="BK237" s="34">
        <v>11744.5</v>
      </c>
      <c r="BL237" s="34">
        <v>11813.9</v>
      </c>
      <c r="BM237" s="34">
        <f t="shared" si="45"/>
        <v>137186.4</v>
      </c>
      <c r="BN237" s="34">
        <f t="shared" si="48"/>
        <v>11000</v>
      </c>
      <c r="BO237" s="34">
        <f t="shared" si="48"/>
        <v>11100</v>
      </c>
      <c r="BP237" s="34">
        <f t="shared" si="48"/>
        <v>11200</v>
      </c>
      <c r="BQ237" s="34">
        <f t="shared" si="48"/>
        <v>11200</v>
      </c>
      <c r="BR237" s="34">
        <f t="shared" si="48"/>
        <v>11300</v>
      </c>
      <c r="BS237" s="34">
        <f t="shared" si="48"/>
        <v>11400</v>
      </c>
      <c r="BT237" s="34">
        <f t="shared" si="48"/>
        <v>11500</v>
      </c>
      <c r="BU237" s="34">
        <f t="shared" si="48"/>
        <v>11500</v>
      </c>
      <c r="BV237" s="34">
        <f t="shared" si="48"/>
        <v>11600</v>
      </c>
      <c r="BW237" s="34">
        <f t="shared" si="48"/>
        <v>11700</v>
      </c>
      <c r="BX237" s="34">
        <f t="shared" si="48"/>
        <v>11800</v>
      </c>
      <c r="BY237" s="34">
        <f t="shared" si="48"/>
        <v>11800</v>
      </c>
      <c r="BZ237" s="64">
        <f t="shared" si="46"/>
        <v>0.81427145259738265</v>
      </c>
    </row>
    <row r="238" spans="1:78" x14ac:dyDescent="0.25">
      <c r="A238" s="32" t="s">
        <v>532</v>
      </c>
      <c r="B238" s="33">
        <v>10</v>
      </c>
      <c r="C238" s="32" t="s">
        <v>318</v>
      </c>
      <c r="D238" s="32" t="s">
        <v>533</v>
      </c>
      <c r="E238" s="34">
        <v>1509</v>
      </c>
      <c r="F238" s="34">
        <v>-113</v>
      </c>
      <c r="G238" s="34">
        <v>-22</v>
      </c>
      <c r="H238" s="34">
        <v>1112</v>
      </c>
      <c r="I238" s="34">
        <v>1200</v>
      </c>
      <c r="J238" s="34">
        <v>1312</v>
      </c>
      <c r="K238" s="34">
        <v>1742</v>
      </c>
      <c r="L238" s="34">
        <v>3305</v>
      </c>
      <c r="M238" s="34">
        <v>4491</v>
      </c>
      <c r="N238" s="34">
        <v>4613</v>
      </c>
      <c r="O238" s="34">
        <v>4407</v>
      </c>
      <c r="P238" s="34">
        <v>4438</v>
      </c>
      <c r="Q238" s="34">
        <v>2963</v>
      </c>
      <c r="R238" s="34">
        <v>3014</v>
      </c>
      <c r="S238" s="34">
        <v>1973</v>
      </c>
      <c r="T238" s="34">
        <v>1553</v>
      </c>
      <c r="U238" s="34">
        <v>2087</v>
      </c>
      <c r="V238" s="34">
        <v>1331</v>
      </c>
      <c r="W238" s="34">
        <v>1267</v>
      </c>
      <c r="X238" s="34">
        <v>1109</v>
      </c>
      <c r="Y238" s="34">
        <v>1703</v>
      </c>
      <c r="Z238" s="34">
        <v>1614</v>
      </c>
      <c r="AA238" s="34">
        <v>1747</v>
      </c>
      <c r="AB238" s="34">
        <v>1885</v>
      </c>
      <c r="AC238" s="34">
        <v>2573</v>
      </c>
      <c r="AD238" s="34">
        <v>3804</v>
      </c>
      <c r="AE238" s="34">
        <v>3089</v>
      </c>
      <c r="AF238" s="34">
        <v>3218</v>
      </c>
      <c r="AG238" s="34">
        <v>3863</v>
      </c>
      <c r="AH238" s="34">
        <v>3576</v>
      </c>
      <c r="AI238" s="34">
        <v>2777</v>
      </c>
      <c r="AJ238" s="34">
        <v>2769</v>
      </c>
      <c r="AK238" s="34">
        <v>2215</v>
      </c>
      <c r="AL238" s="34">
        <v>2543</v>
      </c>
      <c r="AM238" s="34">
        <v>2311</v>
      </c>
      <c r="AN238" s="34">
        <v>2984</v>
      </c>
      <c r="AO238" s="34">
        <v>3018</v>
      </c>
      <c r="AP238" s="34">
        <v>3052</v>
      </c>
      <c r="AQ238" s="34">
        <v>3086</v>
      </c>
      <c r="AR238" s="34">
        <v>3120</v>
      </c>
      <c r="AS238" s="34">
        <v>3154</v>
      </c>
      <c r="AT238" s="34">
        <v>3188</v>
      </c>
      <c r="AU238" s="34">
        <v>3222</v>
      </c>
      <c r="AV238" s="34">
        <v>3256</v>
      </c>
      <c r="AW238" s="34">
        <v>3290</v>
      </c>
      <c r="AX238" s="34">
        <v>3324</v>
      </c>
      <c r="AY238" s="34">
        <v>3358</v>
      </c>
      <c r="AZ238" s="34">
        <v>3392</v>
      </c>
      <c r="BA238" s="34">
        <v>3426</v>
      </c>
      <c r="BB238" s="34">
        <v>3460</v>
      </c>
      <c r="BC238" s="34">
        <v>3494</v>
      </c>
      <c r="BD238" s="34">
        <v>3528</v>
      </c>
      <c r="BE238" s="34">
        <v>3562</v>
      </c>
      <c r="BF238" s="34">
        <v>3596</v>
      </c>
      <c r="BG238" s="34">
        <v>3630</v>
      </c>
      <c r="BH238" s="34">
        <v>3664</v>
      </c>
      <c r="BI238" s="34">
        <v>3698</v>
      </c>
      <c r="BJ238" s="34">
        <v>3732</v>
      </c>
      <c r="BK238" s="34">
        <v>3766</v>
      </c>
      <c r="BL238" s="34">
        <v>3800</v>
      </c>
      <c r="BM238" s="34">
        <f t="shared" si="45"/>
        <v>43356</v>
      </c>
      <c r="BN238" s="34">
        <f t="shared" si="48"/>
        <v>3400</v>
      </c>
      <c r="BO238" s="34">
        <f t="shared" si="48"/>
        <v>3400</v>
      </c>
      <c r="BP238" s="34">
        <f t="shared" si="48"/>
        <v>3500</v>
      </c>
      <c r="BQ238" s="34">
        <f t="shared" si="48"/>
        <v>3500</v>
      </c>
      <c r="BR238" s="34">
        <f t="shared" si="48"/>
        <v>3600</v>
      </c>
      <c r="BS238" s="34">
        <f t="shared" si="48"/>
        <v>3600</v>
      </c>
      <c r="BT238" s="34">
        <f t="shared" si="48"/>
        <v>3600</v>
      </c>
      <c r="BU238" s="34">
        <f t="shared" si="48"/>
        <v>3700</v>
      </c>
      <c r="BV238" s="34">
        <f t="shared" si="48"/>
        <v>3700</v>
      </c>
      <c r="BW238" s="34">
        <f t="shared" si="48"/>
        <v>3700</v>
      </c>
      <c r="BX238" s="34">
        <f t="shared" si="48"/>
        <v>3800</v>
      </c>
      <c r="BY238" s="34">
        <f t="shared" si="48"/>
        <v>3800</v>
      </c>
      <c r="BZ238" s="64">
        <f t="shared" si="46"/>
        <v>0.55712031723136723</v>
      </c>
    </row>
    <row r="239" spans="1:78" x14ac:dyDescent="0.25">
      <c r="A239" s="32" t="s">
        <v>534</v>
      </c>
      <c r="B239" s="33">
        <v>10</v>
      </c>
      <c r="C239" s="32" t="s">
        <v>318</v>
      </c>
      <c r="D239" s="32" t="s">
        <v>535</v>
      </c>
      <c r="E239" s="34">
        <v>11326</v>
      </c>
      <c r="F239" s="34">
        <v>11311</v>
      </c>
      <c r="G239" s="34">
        <v>11208</v>
      </c>
      <c r="H239" s="34">
        <v>11562</v>
      </c>
      <c r="I239" s="34">
        <v>10296</v>
      </c>
      <c r="J239" s="34">
        <v>11895</v>
      </c>
      <c r="K239" s="34">
        <v>13317</v>
      </c>
      <c r="L239" s="34">
        <v>14290</v>
      </c>
      <c r="M239" s="34">
        <v>14044</v>
      </c>
      <c r="N239" s="34">
        <v>13520</v>
      </c>
      <c r="O239" s="34">
        <v>14630</v>
      </c>
      <c r="P239" s="34">
        <v>13648</v>
      </c>
      <c r="Q239" s="34">
        <v>14119</v>
      </c>
      <c r="R239" s="34">
        <v>15105</v>
      </c>
      <c r="S239" s="34">
        <v>14540</v>
      </c>
      <c r="T239" s="34">
        <v>14585</v>
      </c>
      <c r="U239" s="34">
        <v>15423</v>
      </c>
      <c r="V239" s="34">
        <v>16002</v>
      </c>
      <c r="W239" s="34">
        <v>15633</v>
      </c>
      <c r="X239" s="34">
        <v>15997</v>
      </c>
      <c r="Y239" s="34">
        <v>16225</v>
      </c>
      <c r="Z239" s="34">
        <v>15085</v>
      </c>
      <c r="AA239" s="34">
        <v>15084</v>
      </c>
      <c r="AB239" s="34">
        <v>14868</v>
      </c>
      <c r="AC239" s="34">
        <v>14379</v>
      </c>
      <c r="AD239" s="34">
        <v>13321</v>
      </c>
      <c r="AE239" s="34">
        <v>13185</v>
      </c>
      <c r="AF239" s="34">
        <v>12393</v>
      </c>
      <c r="AG239" s="34">
        <v>12927</v>
      </c>
      <c r="AH239" s="34">
        <v>12041</v>
      </c>
      <c r="AI239" s="34">
        <v>10254</v>
      </c>
      <c r="AJ239" s="34">
        <v>10329</v>
      </c>
      <c r="AK239" s="34">
        <v>10323</v>
      </c>
      <c r="AL239" s="34">
        <v>9955</v>
      </c>
      <c r="AM239" s="34">
        <v>10469</v>
      </c>
      <c r="AN239" s="34">
        <v>12835</v>
      </c>
      <c r="AO239" s="34">
        <v>12812</v>
      </c>
      <c r="AP239" s="34">
        <v>12790</v>
      </c>
      <c r="AQ239" s="34">
        <v>12768</v>
      </c>
      <c r="AR239" s="34">
        <v>12745</v>
      </c>
      <c r="AS239" s="34">
        <v>12723</v>
      </c>
      <c r="AT239" s="34">
        <v>12700</v>
      </c>
      <c r="AU239" s="34">
        <v>12678</v>
      </c>
      <c r="AV239" s="34">
        <v>12656</v>
      </c>
      <c r="AW239" s="34">
        <v>12633</v>
      </c>
      <c r="AX239" s="34">
        <v>12611</v>
      </c>
      <c r="AY239" s="34">
        <v>12589</v>
      </c>
      <c r="AZ239" s="34">
        <v>12566</v>
      </c>
      <c r="BA239" s="34">
        <v>12544</v>
      </c>
      <c r="BB239" s="34">
        <v>12521.7</v>
      </c>
      <c r="BC239" s="34">
        <v>12499.4</v>
      </c>
      <c r="BD239" s="34">
        <v>12477.1</v>
      </c>
      <c r="BE239" s="34">
        <v>12454.8</v>
      </c>
      <c r="BF239" s="34">
        <v>12432.5</v>
      </c>
      <c r="BG239" s="34">
        <v>12410.2</v>
      </c>
      <c r="BH239" s="34">
        <v>12387.9</v>
      </c>
      <c r="BI239" s="34">
        <v>12365.6</v>
      </c>
      <c r="BJ239" s="34">
        <v>12343.3</v>
      </c>
      <c r="BK239" s="34">
        <v>12321</v>
      </c>
      <c r="BL239" s="34">
        <v>12298.7</v>
      </c>
      <c r="BM239" s="34">
        <f t="shared" si="45"/>
        <v>149056.20000000001</v>
      </c>
      <c r="BN239" s="34">
        <f t="shared" si="48"/>
        <v>12500</v>
      </c>
      <c r="BO239" s="34">
        <f t="shared" si="48"/>
        <v>12500</v>
      </c>
      <c r="BP239" s="34">
        <f t="shared" si="48"/>
        <v>12500</v>
      </c>
      <c r="BQ239" s="34">
        <f t="shared" si="48"/>
        <v>12500</v>
      </c>
      <c r="BR239" s="34">
        <f t="shared" si="48"/>
        <v>12500</v>
      </c>
      <c r="BS239" s="34">
        <f t="shared" si="48"/>
        <v>12400</v>
      </c>
      <c r="BT239" s="34">
        <f t="shared" si="48"/>
        <v>12400</v>
      </c>
      <c r="BU239" s="34">
        <f t="shared" si="48"/>
        <v>12400</v>
      </c>
      <c r="BV239" s="34">
        <f t="shared" si="48"/>
        <v>12400</v>
      </c>
      <c r="BW239" s="34">
        <f t="shared" si="48"/>
        <v>12300</v>
      </c>
      <c r="BX239" s="34">
        <f t="shared" si="48"/>
        <v>12300</v>
      </c>
      <c r="BY239" s="34">
        <f t="shared" si="48"/>
        <v>12300</v>
      </c>
      <c r="BZ239" s="64">
        <f t="shared" si="46"/>
        <v>0.25753452205357252</v>
      </c>
    </row>
    <row r="240" spans="1:78" x14ac:dyDescent="0.25">
      <c r="A240" s="32" t="s">
        <v>536</v>
      </c>
      <c r="B240" s="33">
        <v>10</v>
      </c>
      <c r="C240" s="32" t="s">
        <v>318</v>
      </c>
      <c r="D240" s="32" t="s">
        <v>537</v>
      </c>
      <c r="E240" s="34">
        <v>6168</v>
      </c>
      <c r="F240" s="34">
        <v>5064</v>
      </c>
      <c r="G240" s="34">
        <v>4648</v>
      </c>
      <c r="H240" s="34">
        <v>5262</v>
      </c>
      <c r="I240" s="34">
        <v>3925</v>
      </c>
      <c r="J240" s="34">
        <v>4152</v>
      </c>
      <c r="K240" s="34">
        <v>3541</v>
      </c>
      <c r="L240" s="34">
        <v>4760</v>
      </c>
      <c r="M240" s="34">
        <v>4913</v>
      </c>
      <c r="N240" s="34">
        <v>3129</v>
      </c>
      <c r="O240" s="34">
        <v>4666</v>
      </c>
      <c r="P240" s="34">
        <v>4350</v>
      </c>
      <c r="Q240" s="34">
        <v>5358</v>
      </c>
      <c r="R240" s="34">
        <v>5905</v>
      </c>
      <c r="S240" s="34">
        <v>6507</v>
      </c>
      <c r="T240" s="34">
        <v>6641</v>
      </c>
      <c r="U240" s="34">
        <v>8071</v>
      </c>
      <c r="V240" s="34">
        <v>9180</v>
      </c>
      <c r="W240" s="34">
        <v>8887</v>
      </c>
      <c r="X240" s="34">
        <v>7688</v>
      </c>
      <c r="Y240" s="34">
        <v>7050</v>
      </c>
      <c r="Z240" s="34">
        <v>6509</v>
      </c>
      <c r="AA240" s="34">
        <v>6033</v>
      </c>
      <c r="AB240" s="34">
        <v>5939</v>
      </c>
      <c r="AC240" s="34">
        <v>6224</v>
      </c>
      <c r="AD240" s="34">
        <v>6597</v>
      </c>
      <c r="AE240" s="34">
        <v>6022</v>
      </c>
      <c r="AF240" s="34">
        <v>5248</v>
      </c>
      <c r="AG240" s="34">
        <v>4793</v>
      </c>
      <c r="AH240" s="34">
        <v>4947</v>
      </c>
      <c r="AI240" s="34">
        <v>4777</v>
      </c>
      <c r="AJ240" s="34">
        <v>3844</v>
      </c>
      <c r="AK240" s="34">
        <v>3823</v>
      </c>
      <c r="AL240" s="34">
        <v>4214</v>
      </c>
      <c r="AM240" s="34">
        <v>4628</v>
      </c>
      <c r="AN240" s="34">
        <v>5708</v>
      </c>
      <c r="AO240" s="34">
        <v>5718</v>
      </c>
      <c r="AP240" s="34">
        <v>5728</v>
      </c>
      <c r="AQ240" s="34">
        <v>5738</v>
      </c>
      <c r="AR240" s="34">
        <v>5748</v>
      </c>
      <c r="AS240" s="34">
        <v>5758</v>
      </c>
      <c r="AT240" s="34">
        <v>5768</v>
      </c>
      <c r="AU240" s="34">
        <v>5778</v>
      </c>
      <c r="AV240" s="34">
        <v>5788</v>
      </c>
      <c r="AW240" s="34">
        <v>5798</v>
      </c>
      <c r="AX240" s="34">
        <v>5808</v>
      </c>
      <c r="AY240" s="34">
        <v>5818</v>
      </c>
      <c r="AZ240" s="34">
        <v>5828</v>
      </c>
      <c r="BA240" s="34">
        <v>5838</v>
      </c>
      <c r="BB240" s="34">
        <v>5848</v>
      </c>
      <c r="BC240" s="34">
        <v>5858</v>
      </c>
      <c r="BD240" s="34">
        <v>5868</v>
      </c>
      <c r="BE240" s="34">
        <v>5878</v>
      </c>
      <c r="BF240" s="34">
        <v>5888</v>
      </c>
      <c r="BG240" s="34">
        <v>5898</v>
      </c>
      <c r="BH240" s="34">
        <v>5908</v>
      </c>
      <c r="BI240" s="34">
        <v>5918</v>
      </c>
      <c r="BJ240" s="34">
        <v>5928</v>
      </c>
      <c r="BK240" s="34">
        <v>5938</v>
      </c>
      <c r="BL240" s="34">
        <v>5948</v>
      </c>
      <c r="BM240" s="34">
        <f t="shared" si="45"/>
        <v>70716</v>
      </c>
      <c r="BN240" s="34">
        <f t="shared" si="48"/>
        <v>5800</v>
      </c>
      <c r="BO240" s="34">
        <f t="shared" si="48"/>
        <v>5800</v>
      </c>
      <c r="BP240" s="34">
        <f t="shared" si="48"/>
        <v>5900</v>
      </c>
      <c r="BQ240" s="34">
        <f t="shared" si="48"/>
        <v>5900</v>
      </c>
      <c r="BR240" s="34">
        <f t="shared" si="48"/>
        <v>5900</v>
      </c>
      <c r="BS240" s="34">
        <f t="shared" si="48"/>
        <v>5900</v>
      </c>
      <c r="BT240" s="34">
        <f t="shared" si="48"/>
        <v>5900</v>
      </c>
      <c r="BU240" s="34">
        <f t="shared" si="48"/>
        <v>5900</v>
      </c>
      <c r="BV240" s="34">
        <f t="shared" si="48"/>
        <v>5900</v>
      </c>
      <c r="BW240" s="34">
        <f t="shared" si="48"/>
        <v>5900</v>
      </c>
      <c r="BX240" s="34">
        <f t="shared" si="48"/>
        <v>5900</v>
      </c>
      <c r="BY240" s="34">
        <f t="shared" si="48"/>
        <v>5900</v>
      </c>
      <c r="BZ240" s="64">
        <f t="shared" si="46"/>
        <v>0.15617218844305206</v>
      </c>
    </row>
    <row r="241" spans="1:78" x14ac:dyDescent="0.25">
      <c r="A241" s="32" t="s">
        <v>538</v>
      </c>
      <c r="B241" s="33">
        <v>10</v>
      </c>
      <c r="C241" s="32" t="s">
        <v>318</v>
      </c>
      <c r="D241" s="32" t="s">
        <v>539</v>
      </c>
      <c r="E241" s="34">
        <v>5088</v>
      </c>
      <c r="F241" s="34">
        <v>5540</v>
      </c>
      <c r="G241" s="34">
        <v>6382</v>
      </c>
      <c r="H241" s="34">
        <v>5892</v>
      </c>
      <c r="I241" s="34">
        <v>5780</v>
      </c>
      <c r="J241" s="34">
        <v>6048</v>
      </c>
      <c r="K241" s="34">
        <v>5410</v>
      </c>
      <c r="L241" s="34">
        <v>4063</v>
      </c>
      <c r="M241" s="34">
        <v>5101</v>
      </c>
      <c r="N241" s="34">
        <v>4328</v>
      </c>
      <c r="O241" s="34">
        <v>2546</v>
      </c>
      <c r="P241" s="34">
        <v>3845</v>
      </c>
      <c r="Q241" s="34">
        <v>5674</v>
      </c>
      <c r="R241" s="34">
        <v>6126</v>
      </c>
      <c r="S241" s="34">
        <v>5841</v>
      </c>
      <c r="T241" s="34">
        <v>5433</v>
      </c>
      <c r="U241" s="34">
        <v>5336</v>
      </c>
      <c r="V241" s="34">
        <v>4255</v>
      </c>
      <c r="W241" s="34">
        <v>3888</v>
      </c>
      <c r="X241" s="34">
        <v>2800</v>
      </c>
      <c r="Y241" s="34">
        <v>2341</v>
      </c>
      <c r="Z241" s="34">
        <v>1374</v>
      </c>
      <c r="AA241" s="34">
        <v>1392</v>
      </c>
      <c r="AB241" s="34">
        <v>1412</v>
      </c>
      <c r="AC241" s="34">
        <v>1744</v>
      </c>
      <c r="AD241" s="34">
        <v>1950</v>
      </c>
      <c r="AE241" s="34">
        <v>2765</v>
      </c>
      <c r="AF241" s="34">
        <v>3060</v>
      </c>
      <c r="AG241" s="34">
        <v>2867</v>
      </c>
      <c r="AH241" s="34">
        <v>2275</v>
      </c>
      <c r="AI241" s="34">
        <v>615</v>
      </c>
      <c r="AJ241" s="34">
        <v>-223</v>
      </c>
      <c r="AK241" s="34">
        <v>-433</v>
      </c>
      <c r="AL241" s="34">
        <v>884</v>
      </c>
      <c r="AM241" s="34">
        <v>416</v>
      </c>
      <c r="AN241" s="34">
        <v>404</v>
      </c>
      <c r="AO241" s="34">
        <v>233</v>
      </c>
      <c r="AP241" s="34">
        <v>63</v>
      </c>
      <c r="AQ241" s="34">
        <v>-108</v>
      </c>
      <c r="AR241" s="34">
        <v>-279</v>
      </c>
      <c r="AS241" s="34">
        <v>-450</v>
      </c>
      <c r="AT241" s="34">
        <v>-621</v>
      </c>
      <c r="AU241" s="34">
        <v>-792</v>
      </c>
      <c r="AV241" s="34">
        <v>-963</v>
      </c>
      <c r="AW241" s="34">
        <v>-1134</v>
      </c>
      <c r="AX241" s="34">
        <v>-1305</v>
      </c>
      <c r="AY241" s="34">
        <v>-1475</v>
      </c>
      <c r="AZ241" s="34">
        <v>-1646</v>
      </c>
      <c r="BA241" s="34">
        <v>-1816.5</v>
      </c>
      <c r="BB241" s="34">
        <v>-1987.1</v>
      </c>
      <c r="BC241" s="34">
        <v>-2157.6999999999998</v>
      </c>
      <c r="BD241" s="34">
        <v>-2328.3000000000002</v>
      </c>
      <c r="BE241" s="34">
        <v>-2498.9</v>
      </c>
      <c r="BF241" s="34">
        <v>-2669.5</v>
      </c>
      <c r="BG241" s="34">
        <v>-2840.1</v>
      </c>
      <c r="BH241" s="34">
        <v>-3010.7</v>
      </c>
      <c r="BI241" s="34">
        <v>-3181.3</v>
      </c>
      <c r="BJ241" s="34">
        <v>-3351.9</v>
      </c>
      <c r="BK241" s="34">
        <v>-3522.5</v>
      </c>
      <c r="BL241" s="34">
        <v>-3693.1</v>
      </c>
      <c r="BM241" s="34">
        <f t="shared" si="45"/>
        <v>-33057.599999999999</v>
      </c>
      <c r="BN241" s="34">
        <f t="shared" si="48"/>
        <v>900</v>
      </c>
      <c r="BO241" s="34">
        <f t="shared" si="48"/>
        <v>200</v>
      </c>
      <c r="BP241" s="34">
        <f t="shared" si="48"/>
        <v>-400</v>
      </c>
      <c r="BQ241" s="34">
        <f t="shared" si="48"/>
        <v>-1100</v>
      </c>
      <c r="BR241" s="34">
        <f t="shared" si="48"/>
        <v>-1800</v>
      </c>
      <c r="BS241" s="34">
        <f t="shared" si="48"/>
        <v>-2400</v>
      </c>
      <c r="BT241" s="34">
        <f t="shared" si="48"/>
        <v>-3100</v>
      </c>
      <c r="BU241" s="34">
        <f t="shared" si="48"/>
        <v>-3800</v>
      </c>
      <c r="BV241" s="34">
        <f t="shared" si="48"/>
        <v>-4400</v>
      </c>
      <c r="BW241" s="34">
        <f t="shared" si="48"/>
        <v>-5100</v>
      </c>
      <c r="BX241" s="34">
        <f t="shared" si="48"/>
        <v>-5800</v>
      </c>
      <c r="BY241" s="34">
        <f t="shared" si="48"/>
        <v>-6400</v>
      </c>
      <c r="BZ241" s="64">
        <f t="shared" si="46"/>
        <v>0.96529578682413786</v>
      </c>
    </row>
    <row r="242" spans="1:78" x14ac:dyDescent="0.25">
      <c r="A242" s="32" t="s">
        <v>540</v>
      </c>
      <c r="B242" s="33">
        <v>10</v>
      </c>
      <c r="C242" s="32" t="s">
        <v>318</v>
      </c>
      <c r="D242" s="32" t="s">
        <v>541</v>
      </c>
      <c r="E242" s="34">
        <v>1966</v>
      </c>
      <c r="F242" s="34">
        <v>3372</v>
      </c>
      <c r="G242" s="34">
        <v>2630</v>
      </c>
      <c r="H242" s="34">
        <v>2525</v>
      </c>
      <c r="I242" s="34">
        <v>1873</v>
      </c>
      <c r="J242" s="34">
        <v>1311</v>
      </c>
      <c r="K242" s="34">
        <v>382</v>
      </c>
      <c r="L242" s="34">
        <v>-913</v>
      </c>
      <c r="M242" s="34">
        <v>-1412</v>
      </c>
      <c r="N242" s="34">
        <v>-1211</v>
      </c>
      <c r="O242" s="34">
        <v>-2257</v>
      </c>
      <c r="P242" s="34">
        <v>-1201</v>
      </c>
      <c r="Q242" s="34">
        <v>-877</v>
      </c>
      <c r="R242" s="34">
        <v>-1213</v>
      </c>
      <c r="S242" s="34">
        <v>-2360</v>
      </c>
      <c r="T242" s="34">
        <v>-2895</v>
      </c>
      <c r="U242" s="34">
        <v>-4359</v>
      </c>
      <c r="V242" s="34">
        <v>-3101</v>
      </c>
      <c r="W242" s="34">
        <v>-1966</v>
      </c>
      <c r="X242" s="34">
        <v>-917</v>
      </c>
      <c r="Y242" s="34">
        <v>-162</v>
      </c>
      <c r="Z242" s="34">
        <v>34</v>
      </c>
      <c r="AA242" s="34">
        <v>-1009</v>
      </c>
      <c r="AB242" s="34">
        <v>938</v>
      </c>
      <c r="AC242" s="34">
        <v>1715</v>
      </c>
      <c r="AD242" s="34">
        <v>314</v>
      </c>
      <c r="AE242" s="34">
        <v>-112</v>
      </c>
      <c r="AF242" s="34">
        <v>-1203</v>
      </c>
      <c r="AG242" s="34">
        <v>-1994</v>
      </c>
      <c r="AH242" s="34">
        <v>-871</v>
      </c>
      <c r="AI242" s="34">
        <v>-437</v>
      </c>
      <c r="AJ242" s="34">
        <v>103</v>
      </c>
      <c r="AK242" s="34">
        <v>1266</v>
      </c>
      <c r="AL242" s="34">
        <v>647</v>
      </c>
      <c r="AM242" s="34">
        <v>-410</v>
      </c>
      <c r="AN242" s="34">
        <v>-1052</v>
      </c>
      <c r="AO242" s="34">
        <v>-1092</v>
      </c>
      <c r="AP242" s="34">
        <v>-1131</v>
      </c>
      <c r="AQ242" s="34">
        <v>-1171</v>
      </c>
      <c r="AR242" s="34">
        <v>-1211</v>
      </c>
      <c r="AS242" s="34">
        <v>-1251</v>
      </c>
      <c r="AT242" s="34">
        <v>-1290</v>
      </c>
      <c r="AU242" s="34">
        <v>-1330</v>
      </c>
      <c r="AV242" s="34">
        <v>-1370</v>
      </c>
      <c r="AW242" s="34">
        <v>-1409</v>
      </c>
      <c r="AX242" s="34">
        <v>-1449</v>
      </c>
      <c r="AY242" s="34">
        <v>-1489</v>
      </c>
      <c r="AZ242" s="34">
        <v>-1529</v>
      </c>
      <c r="BA242" s="34">
        <v>-1569</v>
      </c>
      <c r="BB242" s="34">
        <v>-1609</v>
      </c>
      <c r="BC242" s="34">
        <v>-1649</v>
      </c>
      <c r="BD242" s="34">
        <v>-1689</v>
      </c>
      <c r="BE242" s="34">
        <v>-1729</v>
      </c>
      <c r="BF242" s="34">
        <v>-1769</v>
      </c>
      <c r="BG242" s="34">
        <v>-1809</v>
      </c>
      <c r="BH242" s="34">
        <v>-1849</v>
      </c>
      <c r="BI242" s="34">
        <v>-1889</v>
      </c>
      <c r="BJ242" s="34">
        <v>-1929</v>
      </c>
      <c r="BK242" s="34">
        <v>-1969</v>
      </c>
      <c r="BL242" s="34">
        <v>-2009</v>
      </c>
      <c r="BM242" s="34">
        <f t="shared" si="45"/>
        <v>-21468</v>
      </c>
      <c r="BN242" s="34">
        <f t="shared" si="48"/>
        <v>-1500</v>
      </c>
      <c r="BO242" s="34">
        <f t="shared" si="48"/>
        <v>-1500</v>
      </c>
      <c r="BP242" s="34">
        <f t="shared" si="48"/>
        <v>-1600</v>
      </c>
      <c r="BQ242" s="34">
        <f t="shared" si="48"/>
        <v>-1700</v>
      </c>
      <c r="BR242" s="34">
        <f t="shared" si="48"/>
        <v>-1700</v>
      </c>
      <c r="BS242" s="34">
        <f t="shared" si="48"/>
        <v>-1800</v>
      </c>
      <c r="BT242" s="34">
        <f t="shared" si="48"/>
        <v>-1800</v>
      </c>
      <c r="BU242" s="34">
        <f t="shared" si="48"/>
        <v>-1900</v>
      </c>
      <c r="BV242" s="34">
        <f t="shared" si="48"/>
        <v>-1900</v>
      </c>
      <c r="BW242" s="34">
        <f t="shared" si="48"/>
        <v>-2000</v>
      </c>
      <c r="BX242" s="34">
        <f t="shared" si="48"/>
        <v>-2000</v>
      </c>
      <c r="BY242" s="34">
        <f t="shared" si="48"/>
        <v>-2100</v>
      </c>
      <c r="BZ242" s="64">
        <f t="shared" si="46"/>
        <v>0.47368136428304158</v>
      </c>
    </row>
    <row r="243" spans="1:78" x14ac:dyDescent="0.25">
      <c r="A243" s="32" t="s">
        <v>542</v>
      </c>
      <c r="B243" s="33">
        <v>10</v>
      </c>
      <c r="C243" s="32" t="s">
        <v>318</v>
      </c>
      <c r="D243" s="32" t="s">
        <v>543</v>
      </c>
      <c r="E243" s="34">
        <v>5008</v>
      </c>
      <c r="F243" s="34">
        <v>4078</v>
      </c>
      <c r="G243" s="34">
        <v>3402</v>
      </c>
      <c r="H243" s="34">
        <v>3924</v>
      </c>
      <c r="I243" s="34">
        <v>2418</v>
      </c>
      <c r="J243" s="34">
        <v>2826</v>
      </c>
      <c r="K243" s="34">
        <v>2656</v>
      </c>
      <c r="L243" s="34">
        <v>2724</v>
      </c>
      <c r="M243" s="34">
        <v>1407</v>
      </c>
      <c r="N243" s="34">
        <v>65</v>
      </c>
      <c r="O243" s="34">
        <v>-25</v>
      </c>
      <c r="P243" s="34">
        <v>98</v>
      </c>
      <c r="Q243" s="34">
        <v>-1443</v>
      </c>
      <c r="R243" s="34">
        <v>-2001</v>
      </c>
      <c r="S243" s="34">
        <v>-1861</v>
      </c>
      <c r="T243" s="34">
        <v>-1819</v>
      </c>
      <c r="U243" s="34">
        <v>-1825</v>
      </c>
      <c r="V243" s="34">
        <v>-1630</v>
      </c>
      <c r="W243" s="34">
        <v>-2511</v>
      </c>
      <c r="X243" s="34">
        <v>-3264</v>
      </c>
      <c r="Y243" s="34">
        <v>-3387</v>
      </c>
      <c r="Z243" s="34">
        <v>-3685</v>
      </c>
      <c r="AA243" s="34">
        <v>-4017</v>
      </c>
      <c r="AB243" s="34">
        <v>-4442</v>
      </c>
      <c r="AC243" s="34">
        <v>-4176</v>
      </c>
      <c r="AD243" s="34">
        <v>-3371</v>
      </c>
      <c r="AE243" s="34">
        <v>-4391</v>
      </c>
      <c r="AF243" s="34">
        <v>-5866</v>
      </c>
      <c r="AG243" s="34">
        <v>-5115</v>
      </c>
      <c r="AH243" s="34">
        <v>-5516</v>
      </c>
      <c r="AI243" s="34">
        <v>-4522</v>
      </c>
      <c r="AJ243" s="34">
        <v>-2939</v>
      </c>
      <c r="AK243" s="34">
        <v>-2661</v>
      </c>
      <c r="AL243" s="34">
        <v>-1697</v>
      </c>
      <c r="AM243" s="34">
        <v>-2072</v>
      </c>
      <c r="AN243" s="34">
        <v>-5969</v>
      </c>
      <c r="AO243" s="34">
        <v>-6228</v>
      </c>
      <c r="AP243" s="34">
        <v>-6487</v>
      </c>
      <c r="AQ243" s="34">
        <v>-6746</v>
      </c>
      <c r="AR243" s="34">
        <v>-7005</v>
      </c>
      <c r="AS243" s="34">
        <v>-7264</v>
      </c>
      <c r="AT243" s="34">
        <v>-7524</v>
      </c>
      <c r="AU243" s="34">
        <v>-7783</v>
      </c>
      <c r="AV243" s="34">
        <v>-8042</v>
      </c>
      <c r="AW243" s="34">
        <v>-8301</v>
      </c>
      <c r="AX243" s="34">
        <v>-8560</v>
      </c>
      <c r="AY243" s="34">
        <v>-8819</v>
      </c>
      <c r="AZ243" s="34">
        <v>-9079</v>
      </c>
      <c r="BA243" s="34">
        <v>-9338</v>
      </c>
      <c r="BB243" s="34">
        <v>-9597.2999999999993</v>
      </c>
      <c r="BC243" s="34">
        <v>-9856.6</v>
      </c>
      <c r="BD243" s="34">
        <v>-10115.9</v>
      </c>
      <c r="BE243" s="34">
        <v>-10375.200000000001</v>
      </c>
      <c r="BF243" s="34">
        <v>-10634.5</v>
      </c>
      <c r="BG243" s="34">
        <v>-10893.8</v>
      </c>
      <c r="BH243" s="34">
        <v>-11153.1</v>
      </c>
      <c r="BI243" s="34">
        <v>-11412.4</v>
      </c>
      <c r="BJ243" s="34">
        <v>-11671.7</v>
      </c>
      <c r="BK243" s="34">
        <v>-11931</v>
      </c>
      <c r="BL243" s="34">
        <v>-12190.3</v>
      </c>
      <c r="BM243" s="34">
        <f t="shared" si="45"/>
        <v>-129169.8</v>
      </c>
      <c r="BN243" s="34">
        <f t="shared" si="48"/>
        <v>-8800</v>
      </c>
      <c r="BO243" s="34">
        <f t="shared" si="48"/>
        <v>-9100</v>
      </c>
      <c r="BP243" s="34">
        <f t="shared" si="48"/>
        <v>-9500</v>
      </c>
      <c r="BQ243" s="34">
        <f t="shared" si="48"/>
        <v>-9900</v>
      </c>
      <c r="BR243" s="34">
        <f t="shared" si="48"/>
        <v>-10200</v>
      </c>
      <c r="BS243" s="34">
        <f t="shared" si="48"/>
        <v>-10600</v>
      </c>
      <c r="BT243" s="34">
        <f t="shared" si="48"/>
        <v>-10900</v>
      </c>
      <c r="BU243" s="34">
        <f t="shared" si="48"/>
        <v>-11300</v>
      </c>
      <c r="BV243" s="34">
        <f t="shared" si="48"/>
        <v>-11700</v>
      </c>
      <c r="BW243" s="34">
        <f t="shared" si="48"/>
        <v>-12000</v>
      </c>
      <c r="BX243" s="34">
        <f t="shared" si="48"/>
        <v>-12400</v>
      </c>
      <c r="BY243" s="34">
        <f t="shared" si="48"/>
        <v>-12800</v>
      </c>
      <c r="BZ243" s="64">
        <f t="shared" si="46"/>
        <v>0.96882378640184141</v>
      </c>
    </row>
    <row r="244" spans="1:78" x14ac:dyDescent="0.25">
      <c r="A244" s="32" t="s">
        <v>544</v>
      </c>
      <c r="B244" s="33">
        <v>10</v>
      </c>
      <c r="C244" s="32" t="s">
        <v>318</v>
      </c>
      <c r="D244" s="32" t="s">
        <v>545</v>
      </c>
      <c r="E244" s="34">
        <v>5374</v>
      </c>
      <c r="F244" s="34">
        <v>5536</v>
      </c>
      <c r="G244" s="34">
        <v>5615</v>
      </c>
      <c r="H244" s="34">
        <v>5055</v>
      </c>
      <c r="I244" s="34">
        <v>5421</v>
      </c>
      <c r="J244" s="34">
        <v>5924</v>
      </c>
      <c r="K244" s="34">
        <v>6081</v>
      </c>
      <c r="L244" s="34">
        <v>4812</v>
      </c>
      <c r="M244" s="34">
        <v>5125</v>
      </c>
      <c r="N244" s="34">
        <v>6076</v>
      </c>
      <c r="O244" s="34">
        <v>7239</v>
      </c>
      <c r="P244" s="34">
        <v>5947</v>
      </c>
      <c r="Q244" s="34">
        <v>6011</v>
      </c>
      <c r="R244" s="34">
        <v>5886</v>
      </c>
      <c r="S244" s="34">
        <v>6021</v>
      </c>
      <c r="T244" s="34">
        <v>5159</v>
      </c>
      <c r="U244" s="34">
        <v>5904</v>
      </c>
      <c r="V244" s="34">
        <v>5269</v>
      </c>
      <c r="W244" s="34">
        <v>4988</v>
      </c>
      <c r="X244" s="34">
        <v>5381</v>
      </c>
      <c r="Y244" s="34">
        <v>5761</v>
      </c>
      <c r="Z244" s="34">
        <v>4634</v>
      </c>
      <c r="AA244" s="34">
        <v>4264</v>
      </c>
      <c r="AB244" s="34">
        <v>4032</v>
      </c>
      <c r="AC244" s="34">
        <v>2610</v>
      </c>
      <c r="AD244" s="34">
        <v>3610</v>
      </c>
      <c r="AE244" s="34">
        <v>4246</v>
      </c>
      <c r="AF244" s="34">
        <v>4315</v>
      </c>
      <c r="AG244" s="34">
        <v>3400</v>
      </c>
      <c r="AH244" s="34">
        <v>2528</v>
      </c>
      <c r="AI244" s="34">
        <v>1868</v>
      </c>
      <c r="AJ244" s="34">
        <v>2004</v>
      </c>
      <c r="AK244" s="34">
        <v>1830</v>
      </c>
      <c r="AL244" s="34">
        <v>1622</v>
      </c>
      <c r="AM244" s="34">
        <v>-180</v>
      </c>
      <c r="AN244" s="34">
        <v>2212</v>
      </c>
      <c r="AO244" s="34">
        <v>2082</v>
      </c>
      <c r="AP244" s="34">
        <v>1951</v>
      </c>
      <c r="AQ244" s="34">
        <v>1821</v>
      </c>
      <c r="AR244" s="34">
        <v>1691</v>
      </c>
      <c r="AS244" s="34">
        <v>1561</v>
      </c>
      <c r="AT244" s="34">
        <v>1431</v>
      </c>
      <c r="AU244" s="34">
        <v>1301</v>
      </c>
      <c r="AV244" s="34">
        <v>1171</v>
      </c>
      <c r="AW244" s="34">
        <v>1041</v>
      </c>
      <c r="AX244" s="34">
        <v>911</v>
      </c>
      <c r="AY244" s="34">
        <v>781</v>
      </c>
      <c r="AZ244" s="34">
        <v>650</v>
      </c>
      <c r="BA244" s="34">
        <v>520</v>
      </c>
      <c r="BB244" s="34">
        <v>389.7</v>
      </c>
      <c r="BC244" s="34">
        <v>259.39999999999998</v>
      </c>
      <c r="BD244" s="34">
        <v>129.1</v>
      </c>
      <c r="BE244" s="34">
        <v>-1.2000000000000499</v>
      </c>
      <c r="BF244" s="34">
        <v>-131.5</v>
      </c>
      <c r="BG244" s="34">
        <v>-261.8</v>
      </c>
      <c r="BH244" s="34">
        <v>-392.1</v>
      </c>
      <c r="BI244" s="34">
        <v>-522.4</v>
      </c>
      <c r="BJ244" s="34">
        <v>-652.70000000000005</v>
      </c>
      <c r="BK244" s="34">
        <v>-783</v>
      </c>
      <c r="BL244" s="34">
        <v>-913.3</v>
      </c>
      <c r="BM244" s="34">
        <f t="shared" si="45"/>
        <v>-2359.8000000000002</v>
      </c>
      <c r="BN244" s="34">
        <f t="shared" si="48"/>
        <v>-300</v>
      </c>
      <c r="BO244" s="34">
        <f t="shared" si="48"/>
        <v>-300</v>
      </c>
      <c r="BP244" s="34">
        <f t="shared" si="48"/>
        <v>-300</v>
      </c>
      <c r="BQ244" s="34">
        <f t="shared" si="48"/>
        <v>-200</v>
      </c>
      <c r="BR244" s="34">
        <f t="shared" si="48"/>
        <v>-200</v>
      </c>
      <c r="BS244" s="34">
        <f t="shared" si="48"/>
        <v>-200</v>
      </c>
      <c r="BT244" s="34">
        <f t="shared" si="48"/>
        <v>-200</v>
      </c>
      <c r="BU244" s="34">
        <f t="shared" si="48"/>
        <v>-200</v>
      </c>
      <c r="BV244" s="34">
        <f t="shared" si="48"/>
        <v>-100</v>
      </c>
      <c r="BW244" s="34">
        <f t="shared" si="48"/>
        <v>-100</v>
      </c>
      <c r="BX244" s="34">
        <f t="shared" si="48"/>
        <v>-100</v>
      </c>
      <c r="BY244" s="34">
        <f t="shared" si="48"/>
        <v>-100</v>
      </c>
      <c r="BZ244" s="64">
        <f t="shared" si="46"/>
        <v>0.94961488175446818</v>
      </c>
    </row>
    <row r="245" spans="1:78" x14ac:dyDescent="0.25">
      <c r="A245" s="32" t="s">
        <v>546</v>
      </c>
      <c r="B245" s="33">
        <v>10</v>
      </c>
      <c r="C245" s="32" t="s">
        <v>318</v>
      </c>
      <c r="D245" s="32" t="s">
        <v>209</v>
      </c>
      <c r="E245" s="34">
        <v>7841</v>
      </c>
      <c r="F245" s="34">
        <v>6988</v>
      </c>
      <c r="G245" s="34">
        <v>7727</v>
      </c>
      <c r="H245" s="34">
        <v>6413</v>
      </c>
      <c r="I245" s="34">
        <v>6815</v>
      </c>
      <c r="J245" s="34">
        <v>8183</v>
      </c>
      <c r="K245" s="34">
        <v>9215</v>
      </c>
      <c r="L245" s="34">
        <v>9296</v>
      </c>
      <c r="M245" s="34">
        <v>8747</v>
      </c>
      <c r="N245" s="34">
        <v>8343</v>
      </c>
      <c r="O245" s="34">
        <v>8291</v>
      </c>
      <c r="P245" s="34">
        <v>8201</v>
      </c>
      <c r="Q245" s="34">
        <v>9161</v>
      </c>
      <c r="R245" s="34">
        <v>8107</v>
      </c>
      <c r="S245" s="34">
        <v>8154</v>
      </c>
      <c r="T245" s="34">
        <v>7156</v>
      </c>
      <c r="U245" s="34">
        <v>7389</v>
      </c>
      <c r="V245" s="34">
        <v>6488</v>
      </c>
      <c r="W245" s="34">
        <v>5867</v>
      </c>
      <c r="X245" s="34">
        <v>6301</v>
      </c>
      <c r="Y245" s="34">
        <v>6178</v>
      </c>
      <c r="Z245" s="34">
        <v>6212</v>
      </c>
      <c r="AA245" s="34">
        <v>7673</v>
      </c>
      <c r="AB245" s="34">
        <v>6345</v>
      </c>
      <c r="AC245" s="34">
        <v>6914</v>
      </c>
      <c r="AD245" s="34">
        <v>7974</v>
      </c>
      <c r="AE245" s="34">
        <v>8696</v>
      </c>
      <c r="AF245" s="34">
        <v>8804</v>
      </c>
      <c r="AG245" s="34">
        <v>8477</v>
      </c>
      <c r="AH245" s="34">
        <v>7081</v>
      </c>
      <c r="AI245" s="34">
        <v>6548</v>
      </c>
      <c r="AJ245" s="34">
        <v>5558</v>
      </c>
      <c r="AK245" s="34">
        <v>4782</v>
      </c>
      <c r="AL245" s="34">
        <v>5376</v>
      </c>
      <c r="AM245" s="34">
        <v>6025</v>
      </c>
      <c r="AN245" s="34">
        <v>6390</v>
      </c>
      <c r="AO245" s="34">
        <v>6336</v>
      </c>
      <c r="AP245" s="34">
        <v>6283</v>
      </c>
      <c r="AQ245" s="34">
        <v>6229</v>
      </c>
      <c r="AR245" s="34">
        <v>6176</v>
      </c>
      <c r="AS245" s="34">
        <v>6122</v>
      </c>
      <c r="AT245" s="34">
        <v>6069</v>
      </c>
      <c r="AU245" s="34">
        <v>6015</v>
      </c>
      <c r="AV245" s="34">
        <v>5962</v>
      </c>
      <c r="AW245" s="34">
        <v>5908</v>
      </c>
      <c r="AX245" s="34">
        <v>5855</v>
      </c>
      <c r="AY245" s="34">
        <v>5801</v>
      </c>
      <c r="AZ245" s="34">
        <v>5748</v>
      </c>
      <c r="BA245" s="34">
        <v>5694.5</v>
      </c>
      <c r="BB245" s="34">
        <v>5641.1</v>
      </c>
      <c r="BC245" s="34">
        <v>5587.7</v>
      </c>
      <c r="BD245" s="34">
        <v>5534.3</v>
      </c>
      <c r="BE245" s="34">
        <v>5480.9</v>
      </c>
      <c r="BF245" s="34">
        <v>5427.5</v>
      </c>
      <c r="BG245" s="34">
        <v>5374.1</v>
      </c>
      <c r="BH245" s="34">
        <v>5320.7</v>
      </c>
      <c r="BI245" s="34">
        <v>5267.3</v>
      </c>
      <c r="BJ245" s="34">
        <v>5213.8999999999996</v>
      </c>
      <c r="BK245" s="34">
        <v>5160.5</v>
      </c>
      <c r="BL245" s="34">
        <v>5107.1000000000004</v>
      </c>
      <c r="BM245" s="34">
        <f t="shared" si="45"/>
        <v>64809.599999999999</v>
      </c>
      <c r="BN245" s="34">
        <f t="shared" si="48"/>
        <v>5700</v>
      </c>
      <c r="BO245" s="34">
        <f t="shared" si="48"/>
        <v>5600</v>
      </c>
      <c r="BP245" s="34">
        <f t="shared" si="48"/>
        <v>5600</v>
      </c>
      <c r="BQ245" s="34">
        <f t="shared" ref="BN245:BY266" si="49">ROUND($BM245/SUM($AO245:$AZ245)*AR245,-2)</f>
        <v>5500</v>
      </c>
      <c r="BR245" s="34">
        <f t="shared" si="49"/>
        <v>5500</v>
      </c>
      <c r="BS245" s="34">
        <f t="shared" si="49"/>
        <v>5400</v>
      </c>
      <c r="BT245" s="34">
        <f t="shared" si="49"/>
        <v>5400</v>
      </c>
      <c r="BU245" s="34">
        <f t="shared" si="49"/>
        <v>5300</v>
      </c>
      <c r="BV245" s="34">
        <f t="shared" si="49"/>
        <v>5300</v>
      </c>
      <c r="BW245" s="34">
        <f t="shared" si="49"/>
        <v>5200</v>
      </c>
      <c r="BX245" s="34">
        <f t="shared" si="49"/>
        <v>5200</v>
      </c>
      <c r="BY245" s="34">
        <f t="shared" si="49"/>
        <v>5100</v>
      </c>
      <c r="BZ245" s="64">
        <f t="shared" si="46"/>
        <v>0.75712513801071901</v>
      </c>
    </row>
    <row r="246" spans="1:78" x14ac:dyDescent="0.25">
      <c r="A246" s="32" t="s">
        <v>547</v>
      </c>
      <c r="B246" s="33">
        <v>10</v>
      </c>
      <c r="C246" s="32" t="s">
        <v>318</v>
      </c>
      <c r="D246" s="32" t="s">
        <v>548</v>
      </c>
      <c r="E246" s="34">
        <v>4764</v>
      </c>
      <c r="F246" s="34">
        <v>4684</v>
      </c>
      <c r="G246" s="34">
        <v>4715</v>
      </c>
      <c r="H246" s="34">
        <v>6147</v>
      </c>
      <c r="I246" s="34">
        <v>4574</v>
      </c>
      <c r="J246" s="34">
        <v>4492</v>
      </c>
      <c r="K246" s="34">
        <v>4380</v>
      </c>
      <c r="L246" s="34">
        <v>4899</v>
      </c>
      <c r="M246" s="34">
        <v>5686</v>
      </c>
      <c r="N246" s="34">
        <v>4955</v>
      </c>
      <c r="O246" s="34">
        <v>3391</v>
      </c>
      <c r="P246" s="34">
        <v>4025</v>
      </c>
      <c r="Q246" s="34">
        <v>3732</v>
      </c>
      <c r="R246" s="34">
        <v>3329</v>
      </c>
      <c r="S246" s="34">
        <v>4017</v>
      </c>
      <c r="T246" s="34">
        <v>3499</v>
      </c>
      <c r="U246" s="34">
        <v>4301</v>
      </c>
      <c r="V246" s="34">
        <v>4050</v>
      </c>
      <c r="W246" s="34">
        <v>5051</v>
      </c>
      <c r="X246" s="34">
        <v>4938</v>
      </c>
      <c r="Y246" s="34">
        <v>5333</v>
      </c>
      <c r="Z246" s="34">
        <v>3910</v>
      </c>
      <c r="AA246" s="34">
        <v>4513</v>
      </c>
      <c r="AB246" s="34">
        <v>3220</v>
      </c>
      <c r="AC246" s="34">
        <v>4365</v>
      </c>
      <c r="AD246" s="34">
        <v>5033</v>
      </c>
      <c r="AE246" s="34">
        <v>5242</v>
      </c>
      <c r="AF246" s="34">
        <v>4767</v>
      </c>
      <c r="AG246" s="34">
        <v>5427</v>
      </c>
      <c r="AH246" s="34">
        <v>6034</v>
      </c>
      <c r="AI246" s="34">
        <v>7596</v>
      </c>
      <c r="AJ246" s="34">
        <v>7456</v>
      </c>
      <c r="AK246" s="34">
        <v>7651</v>
      </c>
      <c r="AL246" s="34">
        <v>8329</v>
      </c>
      <c r="AM246" s="34">
        <v>7836</v>
      </c>
      <c r="AN246" s="34">
        <v>6316</v>
      </c>
      <c r="AO246" s="34">
        <v>6386</v>
      </c>
      <c r="AP246" s="34">
        <v>6457</v>
      </c>
      <c r="AQ246" s="34">
        <v>6528</v>
      </c>
      <c r="AR246" s="34">
        <v>6599</v>
      </c>
      <c r="AS246" s="34">
        <v>6670</v>
      </c>
      <c r="AT246" s="34">
        <v>6741</v>
      </c>
      <c r="AU246" s="34">
        <v>6812</v>
      </c>
      <c r="AV246" s="34">
        <v>6883</v>
      </c>
      <c r="AW246" s="34">
        <v>6954</v>
      </c>
      <c r="AX246" s="34">
        <v>7025</v>
      </c>
      <c r="AY246" s="34">
        <v>7096</v>
      </c>
      <c r="AZ246" s="34">
        <v>7167</v>
      </c>
      <c r="BA246" s="34">
        <v>7238</v>
      </c>
      <c r="BB246" s="34">
        <v>7309</v>
      </c>
      <c r="BC246" s="34">
        <v>7380</v>
      </c>
      <c r="BD246" s="34">
        <v>7451</v>
      </c>
      <c r="BE246" s="34">
        <v>7522</v>
      </c>
      <c r="BF246" s="34">
        <v>7593</v>
      </c>
      <c r="BG246" s="34">
        <v>7664</v>
      </c>
      <c r="BH246" s="34">
        <v>7735</v>
      </c>
      <c r="BI246" s="34">
        <v>7806</v>
      </c>
      <c r="BJ246" s="34">
        <v>7877</v>
      </c>
      <c r="BK246" s="34">
        <v>7948</v>
      </c>
      <c r="BL246" s="34">
        <v>8019</v>
      </c>
      <c r="BM246" s="34">
        <f t="shared" si="45"/>
        <v>91542</v>
      </c>
      <c r="BN246" s="34">
        <f t="shared" si="49"/>
        <v>7200</v>
      </c>
      <c r="BO246" s="34">
        <f t="shared" si="49"/>
        <v>7300</v>
      </c>
      <c r="BP246" s="34">
        <f t="shared" si="49"/>
        <v>7300</v>
      </c>
      <c r="BQ246" s="34">
        <f t="shared" si="49"/>
        <v>7400</v>
      </c>
      <c r="BR246" s="34">
        <f t="shared" si="49"/>
        <v>7500</v>
      </c>
      <c r="BS246" s="34">
        <f t="shared" si="49"/>
        <v>7600</v>
      </c>
      <c r="BT246" s="34">
        <f t="shared" si="49"/>
        <v>7700</v>
      </c>
      <c r="BU246" s="34">
        <f t="shared" si="49"/>
        <v>7700</v>
      </c>
      <c r="BV246" s="34">
        <f t="shared" si="49"/>
        <v>7800</v>
      </c>
      <c r="BW246" s="34">
        <f t="shared" si="49"/>
        <v>7900</v>
      </c>
      <c r="BX246" s="34">
        <f t="shared" si="49"/>
        <v>8000</v>
      </c>
      <c r="BY246" s="34">
        <f t="shared" si="49"/>
        <v>8100</v>
      </c>
      <c r="BZ246" s="64">
        <f t="shared" si="46"/>
        <v>0.82429310013684431</v>
      </c>
    </row>
    <row r="247" spans="1:78" x14ac:dyDescent="0.25">
      <c r="A247" s="32" t="s">
        <v>549</v>
      </c>
      <c r="B247" s="33">
        <v>10</v>
      </c>
      <c r="C247" s="32" t="s">
        <v>318</v>
      </c>
      <c r="D247" s="32" t="s">
        <v>550</v>
      </c>
      <c r="E247" s="34">
        <v>1549</v>
      </c>
      <c r="F247" s="34">
        <v>2430</v>
      </c>
      <c r="G247" s="34">
        <v>3785</v>
      </c>
      <c r="H247" s="34">
        <v>3368</v>
      </c>
      <c r="I247" s="34">
        <v>3130</v>
      </c>
      <c r="J247" s="34">
        <v>2342</v>
      </c>
      <c r="K247" s="34">
        <v>2735</v>
      </c>
      <c r="L247" s="34">
        <v>3717</v>
      </c>
      <c r="M247" s="34">
        <v>4874</v>
      </c>
      <c r="N247" s="34">
        <v>5462</v>
      </c>
      <c r="O247" s="34">
        <v>5698</v>
      </c>
      <c r="P247" s="34">
        <v>5138</v>
      </c>
      <c r="Q247" s="34">
        <v>4049</v>
      </c>
      <c r="R247" s="34">
        <v>3203</v>
      </c>
      <c r="S247" s="34">
        <v>2766</v>
      </c>
      <c r="T247" s="34">
        <v>2067</v>
      </c>
      <c r="U247" s="34">
        <v>966</v>
      </c>
      <c r="V247" s="34">
        <v>751</v>
      </c>
      <c r="W247" s="34">
        <v>1375</v>
      </c>
      <c r="X247" s="34">
        <v>983</v>
      </c>
      <c r="Y247" s="34">
        <v>-488</v>
      </c>
      <c r="Z247" s="34">
        <v>-467</v>
      </c>
      <c r="AA247" s="34">
        <v>1027</v>
      </c>
      <c r="AB247" s="34">
        <v>1849</v>
      </c>
      <c r="AC247" s="34">
        <v>2948</v>
      </c>
      <c r="AD247" s="34">
        <v>3101</v>
      </c>
      <c r="AE247" s="34">
        <v>3707</v>
      </c>
      <c r="AF247" s="34">
        <v>3566</v>
      </c>
      <c r="AG247" s="34">
        <v>4475</v>
      </c>
      <c r="AH247" s="34">
        <v>5703</v>
      </c>
      <c r="AI247" s="34">
        <v>6815</v>
      </c>
      <c r="AJ247" s="34">
        <v>6661</v>
      </c>
      <c r="AK247" s="34">
        <v>6883</v>
      </c>
      <c r="AL247" s="34">
        <v>6305</v>
      </c>
      <c r="AM247" s="34">
        <v>6275</v>
      </c>
      <c r="AN247" s="34">
        <v>4558</v>
      </c>
      <c r="AO247" s="34">
        <v>4623</v>
      </c>
      <c r="AP247" s="34">
        <v>4687</v>
      </c>
      <c r="AQ247" s="34">
        <v>4752</v>
      </c>
      <c r="AR247" s="34">
        <v>4817</v>
      </c>
      <c r="AS247" s="34">
        <v>4882</v>
      </c>
      <c r="AT247" s="34">
        <v>4946</v>
      </c>
      <c r="AU247" s="34">
        <v>5011</v>
      </c>
      <c r="AV247" s="34">
        <v>5076</v>
      </c>
      <c r="AW247" s="34">
        <v>5141</v>
      </c>
      <c r="AX247" s="34">
        <v>5205</v>
      </c>
      <c r="AY247" s="34">
        <v>5270</v>
      </c>
      <c r="AZ247" s="34">
        <v>5335</v>
      </c>
      <c r="BA247" s="34">
        <v>5399.5</v>
      </c>
      <c r="BB247" s="34">
        <v>5464.2</v>
      </c>
      <c r="BC247" s="34">
        <v>5528.9</v>
      </c>
      <c r="BD247" s="34">
        <v>5593.6</v>
      </c>
      <c r="BE247" s="34">
        <v>5658.3</v>
      </c>
      <c r="BF247" s="34">
        <v>5723</v>
      </c>
      <c r="BG247" s="34">
        <v>5787.7</v>
      </c>
      <c r="BH247" s="34">
        <v>5852.4</v>
      </c>
      <c r="BI247" s="34">
        <v>5917.1</v>
      </c>
      <c r="BJ247" s="34">
        <v>5981.8</v>
      </c>
      <c r="BK247" s="34">
        <v>6046.5</v>
      </c>
      <c r="BL247" s="34">
        <v>6111.2</v>
      </c>
      <c r="BM247" s="34">
        <f t="shared" si="45"/>
        <v>69064.2</v>
      </c>
      <c r="BN247" s="34">
        <f t="shared" si="49"/>
        <v>5300</v>
      </c>
      <c r="BO247" s="34">
        <f t="shared" si="49"/>
        <v>5400</v>
      </c>
      <c r="BP247" s="34">
        <f t="shared" si="49"/>
        <v>5500</v>
      </c>
      <c r="BQ247" s="34">
        <f t="shared" si="49"/>
        <v>5600</v>
      </c>
      <c r="BR247" s="34">
        <f t="shared" si="49"/>
        <v>5600</v>
      </c>
      <c r="BS247" s="34">
        <f t="shared" si="49"/>
        <v>5700</v>
      </c>
      <c r="BT247" s="34">
        <f t="shared" si="49"/>
        <v>5800</v>
      </c>
      <c r="BU247" s="34">
        <f t="shared" si="49"/>
        <v>5900</v>
      </c>
      <c r="BV247" s="34">
        <f t="shared" si="49"/>
        <v>5900</v>
      </c>
      <c r="BW247" s="34">
        <f t="shared" si="49"/>
        <v>6000</v>
      </c>
      <c r="BX247" s="34">
        <f t="shared" si="49"/>
        <v>6100</v>
      </c>
      <c r="BY247" s="34">
        <f t="shared" si="49"/>
        <v>6200</v>
      </c>
      <c r="BZ247" s="64">
        <f t="shared" si="46"/>
        <v>0.60960425755042125</v>
      </c>
    </row>
    <row r="248" spans="1:78" x14ac:dyDescent="0.25">
      <c r="A248" s="32" t="s">
        <v>551</v>
      </c>
      <c r="B248" s="33">
        <v>10</v>
      </c>
      <c r="C248" s="32" t="s">
        <v>318</v>
      </c>
      <c r="D248" s="32" t="s">
        <v>552</v>
      </c>
      <c r="E248" s="34">
        <v>6618</v>
      </c>
      <c r="F248" s="34">
        <v>8357</v>
      </c>
      <c r="G248" s="34">
        <v>9271</v>
      </c>
      <c r="H248" s="34">
        <v>10489</v>
      </c>
      <c r="I248" s="34">
        <v>9964</v>
      </c>
      <c r="J248" s="34">
        <v>10695</v>
      </c>
      <c r="K248" s="34">
        <v>11795</v>
      </c>
      <c r="L248" s="34">
        <v>10632</v>
      </c>
      <c r="M248" s="34">
        <v>10154</v>
      </c>
      <c r="N248" s="34">
        <v>10295</v>
      </c>
      <c r="O248" s="34">
        <v>9642</v>
      </c>
      <c r="P248" s="34">
        <v>8950</v>
      </c>
      <c r="Q248" s="34">
        <v>9999</v>
      </c>
      <c r="R248" s="34">
        <v>9741</v>
      </c>
      <c r="S248" s="34">
        <v>10550</v>
      </c>
      <c r="T248" s="34">
        <v>11231</v>
      </c>
      <c r="U248" s="34">
        <v>11566</v>
      </c>
      <c r="V248" s="34">
        <v>11957</v>
      </c>
      <c r="W248" s="34">
        <v>12967</v>
      </c>
      <c r="X248" s="34">
        <v>12049</v>
      </c>
      <c r="Y248" s="34">
        <v>13153</v>
      </c>
      <c r="Z248" s="34">
        <v>14036</v>
      </c>
      <c r="AA248" s="34">
        <v>13807</v>
      </c>
      <c r="AB248" s="34">
        <v>13512</v>
      </c>
      <c r="AC248" s="34">
        <v>14219</v>
      </c>
      <c r="AD248" s="34">
        <v>13786</v>
      </c>
      <c r="AE248" s="34">
        <v>13827</v>
      </c>
      <c r="AF248" s="34">
        <v>13905</v>
      </c>
      <c r="AG248" s="34">
        <v>14652</v>
      </c>
      <c r="AH248" s="34">
        <v>14454</v>
      </c>
      <c r="AI248" s="34">
        <v>15058</v>
      </c>
      <c r="AJ248" s="34">
        <v>15081</v>
      </c>
      <c r="AK248" s="34">
        <v>14400</v>
      </c>
      <c r="AL248" s="34">
        <v>16204</v>
      </c>
      <c r="AM248" s="34">
        <v>15534</v>
      </c>
      <c r="AN248" s="34">
        <v>15911</v>
      </c>
      <c r="AO248" s="34">
        <v>16125</v>
      </c>
      <c r="AP248" s="34">
        <v>16338</v>
      </c>
      <c r="AQ248" s="34">
        <v>16551</v>
      </c>
      <c r="AR248" s="34">
        <v>16764</v>
      </c>
      <c r="AS248" s="34">
        <v>16978</v>
      </c>
      <c r="AT248" s="34">
        <v>17191</v>
      </c>
      <c r="AU248" s="34">
        <v>17404</v>
      </c>
      <c r="AV248" s="34">
        <v>17617</v>
      </c>
      <c r="AW248" s="34">
        <v>17831</v>
      </c>
      <c r="AX248" s="34">
        <v>18044</v>
      </c>
      <c r="AY248" s="34">
        <v>18257</v>
      </c>
      <c r="AZ248" s="34">
        <v>18470</v>
      </c>
      <c r="BA248" s="34">
        <v>18683</v>
      </c>
      <c r="BB248" s="34">
        <v>18896</v>
      </c>
      <c r="BC248" s="34">
        <v>19109</v>
      </c>
      <c r="BD248" s="34">
        <v>19322</v>
      </c>
      <c r="BE248" s="34">
        <v>19535</v>
      </c>
      <c r="BF248" s="34">
        <v>19748</v>
      </c>
      <c r="BG248" s="34">
        <v>19961</v>
      </c>
      <c r="BH248" s="34">
        <v>20174</v>
      </c>
      <c r="BI248" s="34">
        <v>20387</v>
      </c>
      <c r="BJ248" s="34">
        <v>20600</v>
      </c>
      <c r="BK248" s="34">
        <v>20813</v>
      </c>
      <c r="BL248" s="34">
        <v>21026</v>
      </c>
      <c r="BM248" s="34">
        <f t="shared" si="45"/>
        <v>238254</v>
      </c>
      <c r="BN248" s="34">
        <f t="shared" si="49"/>
        <v>18500</v>
      </c>
      <c r="BO248" s="34">
        <f t="shared" si="49"/>
        <v>18800</v>
      </c>
      <c r="BP248" s="34">
        <f t="shared" si="49"/>
        <v>19000</v>
      </c>
      <c r="BQ248" s="34">
        <f t="shared" si="49"/>
        <v>19200</v>
      </c>
      <c r="BR248" s="34">
        <f t="shared" si="49"/>
        <v>19500</v>
      </c>
      <c r="BS248" s="34">
        <f t="shared" si="49"/>
        <v>19700</v>
      </c>
      <c r="BT248" s="34">
        <f t="shared" si="49"/>
        <v>20000</v>
      </c>
      <c r="BU248" s="34">
        <f t="shared" si="49"/>
        <v>20200</v>
      </c>
      <c r="BV248" s="34">
        <f t="shared" si="49"/>
        <v>20500</v>
      </c>
      <c r="BW248" s="34">
        <f t="shared" si="49"/>
        <v>20700</v>
      </c>
      <c r="BX248" s="34">
        <f t="shared" si="49"/>
        <v>21000</v>
      </c>
      <c r="BY248" s="34">
        <f t="shared" si="49"/>
        <v>21200</v>
      </c>
      <c r="BZ248" s="64">
        <f t="shared" si="46"/>
        <v>0.98489622911599173</v>
      </c>
    </row>
    <row r="249" spans="1:78" x14ac:dyDescent="0.25">
      <c r="A249" s="32" t="s">
        <v>553</v>
      </c>
      <c r="B249" s="33">
        <v>10</v>
      </c>
      <c r="C249" s="32" t="s">
        <v>318</v>
      </c>
      <c r="D249" s="32" t="s">
        <v>554</v>
      </c>
      <c r="E249" s="34">
        <v>4337</v>
      </c>
      <c r="F249" s="34">
        <v>4491</v>
      </c>
      <c r="G249" s="34">
        <v>3300</v>
      </c>
      <c r="H249" s="34">
        <v>3161</v>
      </c>
      <c r="I249" s="34">
        <v>1997</v>
      </c>
      <c r="J249" s="34">
        <v>2117</v>
      </c>
      <c r="K249" s="34">
        <v>2324</v>
      </c>
      <c r="L249" s="34">
        <v>2151</v>
      </c>
      <c r="M249" s="34">
        <v>495</v>
      </c>
      <c r="N249" s="34">
        <v>2276</v>
      </c>
      <c r="O249" s="34">
        <v>3081</v>
      </c>
      <c r="P249" s="34">
        <v>3520</v>
      </c>
      <c r="Q249" s="34">
        <v>4798</v>
      </c>
      <c r="R249" s="34">
        <v>4139</v>
      </c>
      <c r="S249" s="34">
        <v>5275</v>
      </c>
      <c r="T249" s="34">
        <v>5393</v>
      </c>
      <c r="U249" s="34">
        <v>6393</v>
      </c>
      <c r="V249" s="34">
        <v>6232</v>
      </c>
      <c r="W249" s="34">
        <v>7970</v>
      </c>
      <c r="X249" s="34">
        <v>7820</v>
      </c>
      <c r="Y249" s="34">
        <v>7686</v>
      </c>
      <c r="Z249" s="34">
        <v>6962</v>
      </c>
      <c r="AA249" s="34">
        <v>5666</v>
      </c>
      <c r="AB249" s="34">
        <v>4634</v>
      </c>
      <c r="AC249" s="34">
        <v>4659</v>
      </c>
      <c r="AD249" s="34">
        <v>4200</v>
      </c>
      <c r="AE249" s="34">
        <v>4225</v>
      </c>
      <c r="AF249" s="34">
        <v>3899</v>
      </c>
      <c r="AG249" s="34">
        <v>3524</v>
      </c>
      <c r="AH249" s="34">
        <v>2129</v>
      </c>
      <c r="AI249" s="34">
        <v>1823</v>
      </c>
      <c r="AJ249" s="34">
        <v>2950</v>
      </c>
      <c r="AK249" s="34">
        <v>3697</v>
      </c>
      <c r="AL249" s="34">
        <v>3460</v>
      </c>
      <c r="AM249" s="34">
        <v>3474</v>
      </c>
      <c r="AN249" s="34">
        <v>4608</v>
      </c>
      <c r="AO249" s="34">
        <v>4635</v>
      </c>
      <c r="AP249" s="34">
        <v>4662</v>
      </c>
      <c r="AQ249" s="34">
        <v>4689</v>
      </c>
      <c r="AR249" s="34">
        <v>4716</v>
      </c>
      <c r="AS249" s="34">
        <v>4743</v>
      </c>
      <c r="AT249" s="34">
        <v>4770</v>
      </c>
      <c r="AU249" s="34">
        <v>4797</v>
      </c>
      <c r="AV249" s="34">
        <v>4824</v>
      </c>
      <c r="AW249" s="34">
        <v>4851</v>
      </c>
      <c r="AX249" s="34">
        <v>4878</v>
      </c>
      <c r="AY249" s="34">
        <v>4905</v>
      </c>
      <c r="AZ249" s="34">
        <v>4932</v>
      </c>
      <c r="BA249" s="34">
        <v>4959</v>
      </c>
      <c r="BB249" s="34">
        <v>4986</v>
      </c>
      <c r="BC249" s="34">
        <v>5013</v>
      </c>
      <c r="BD249" s="34">
        <v>5040</v>
      </c>
      <c r="BE249" s="34">
        <v>5067</v>
      </c>
      <c r="BF249" s="34">
        <v>5094</v>
      </c>
      <c r="BG249" s="34">
        <v>5121</v>
      </c>
      <c r="BH249" s="34">
        <v>5148</v>
      </c>
      <c r="BI249" s="34">
        <v>5175</v>
      </c>
      <c r="BJ249" s="34">
        <v>5202</v>
      </c>
      <c r="BK249" s="34">
        <v>5229</v>
      </c>
      <c r="BL249" s="34">
        <v>5256</v>
      </c>
      <c r="BM249" s="34">
        <f t="shared" si="45"/>
        <v>61290</v>
      </c>
      <c r="BN249" s="34">
        <f t="shared" si="49"/>
        <v>4900</v>
      </c>
      <c r="BO249" s="34">
        <f t="shared" si="49"/>
        <v>5000</v>
      </c>
      <c r="BP249" s="34">
        <f t="shared" si="49"/>
        <v>5000</v>
      </c>
      <c r="BQ249" s="34">
        <f t="shared" si="49"/>
        <v>5000</v>
      </c>
      <c r="BR249" s="34">
        <f t="shared" si="49"/>
        <v>5100</v>
      </c>
      <c r="BS249" s="34">
        <f t="shared" si="49"/>
        <v>5100</v>
      </c>
      <c r="BT249" s="34">
        <f t="shared" si="49"/>
        <v>5100</v>
      </c>
      <c r="BU249" s="34">
        <f t="shared" si="49"/>
        <v>5200</v>
      </c>
      <c r="BV249" s="34">
        <f t="shared" si="49"/>
        <v>5200</v>
      </c>
      <c r="BW249" s="34">
        <f t="shared" si="49"/>
        <v>5200</v>
      </c>
      <c r="BX249" s="34">
        <f t="shared" si="49"/>
        <v>5200</v>
      </c>
      <c r="BY249" s="34">
        <f t="shared" si="49"/>
        <v>5300</v>
      </c>
      <c r="BZ249" s="64">
        <f t="shared" si="46"/>
        <v>0.32614370364774226</v>
      </c>
    </row>
    <row r="250" spans="1:78" x14ac:dyDescent="0.25">
      <c r="A250" s="32" t="s">
        <v>555</v>
      </c>
      <c r="B250" s="33">
        <v>10</v>
      </c>
      <c r="C250" s="32" t="s">
        <v>318</v>
      </c>
      <c r="D250" s="32" t="s">
        <v>556</v>
      </c>
      <c r="E250" s="34">
        <v>11139</v>
      </c>
      <c r="F250" s="34">
        <v>11459</v>
      </c>
      <c r="G250" s="34">
        <v>10654</v>
      </c>
      <c r="H250" s="34">
        <v>10062</v>
      </c>
      <c r="I250" s="34">
        <v>10090</v>
      </c>
      <c r="J250" s="34">
        <v>10662</v>
      </c>
      <c r="K250" s="34">
        <v>11826</v>
      </c>
      <c r="L250" s="34">
        <v>10658</v>
      </c>
      <c r="M250" s="34">
        <v>9696</v>
      </c>
      <c r="N250" s="34">
        <v>8214</v>
      </c>
      <c r="O250" s="34">
        <v>8317</v>
      </c>
      <c r="P250" s="34">
        <v>8543</v>
      </c>
      <c r="Q250" s="34">
        <v>8074</v>
      </c>
      <c r="R250" s="34">
        <v>7681</v>
      </c>
      <c r="S250" s="34">
        <v>7540</v>
      </c>
      <c r="T250" s="34">
        <v>7757</v>
      </c>
      <c r="U250" s="34">
        <v>7600</v>
      </c>
      <c r="V250" s="34">
        <v>7457</v>
      </c>
      <c r="W250" s="34">
        <v>6403</v>
      </c>
      <c r="X250" s="34">
        <v>6255</v>
      </c>
      <c r="Y250" s="34">
        <v>7412</v>
      </c>
      <c r="Z250" s="34">
        <v>7404</v>
      </c>
      <c r="AA250" s="34">
        <v>5518</v>
      </c>
      <c r="AB250" s="34">
        <v>7413</v>
      </c>
      <c r="AC250" s="34">
        <v>6468</v>
      </c>
      <c r="AD250" s="34">
        <v>5606</v>
      </c>
      <c r="AE250" s="34">
        <v>5975</v>
      </c>
      <c r="AF250" s="34">
        <v>6603</v>
      </c>
      <c r="AG250" s="34">
        <v>7025</v>
      </c>
      <c r="AH250" s="34">
        <v>6288</v>
      </c>
      <c r="AI250" s="34">
        <v>6175</v>
      </c>
      <c r="AJ250" s="34">
        <v>7008</v>
      </c>
      <c r="AK250" s="34">
        <v>6820</v>
      </c>
      <c r="AL250" s="34">
        <v>5378</v>
      </c>
      <c r="AM250" s="34">
        <v>5693</v>
      </c>
      <c r="AN250" s="34">
        <v>4989</v>
      </c>
      <c r="AO250" s="34">
        <v>4827</v>
      </c>
      <c r="AP250" s="34">
        <v>4664</v>
      </c>
      <c r="AQ250" s="34">
        <v>4502</v>
      </c>
      <c r="AR250" s="34">
        <v>4340</v>
      </c>
      <c r="AS250" s="34">
        <v>4178</v>
      </c>
      <c r="AT250" s="34">
        <v>4015</v>
      </c>
      <c r="AU250" s="34">
        <v>3853</v>
      </c>
      <c r="AV250" s="34">
        <v>3691</v>
      </c>
      <c r="AW250" s="34">
        <v>3528</v>
      </c>
      <c r="AX250" s="34">
        <v>3366</v>
      </c>
      <c r="AY250" s="34">
        <v>3204</v>
      </c>
      <c r="AZ250" s="34">
        <v>3041</v>
      </c>
      <c r="BA250" s="34">
        <v>2879</v>
      </c>
      <c r="BB250" s="34">
        <v>2716.7</v>
      </c>
      <c r="BC250" s="34">
        <v>2554.4</v>
      </c>
      <c r="BD250" s="34">
        <v>2392.1</v>
      </c>
      <c r="BE250" s="34">
        <v>2229.8000000000002</v>
      </c>
      <c r="BF250" s="34">
        <v>2067.5</v>
      </c>
      <c r="BG250" s="34">
        <v>1905.2</v>
      </c>
      <c r="BH250" s="34">
        <v>1742.9</v>
      </c>
      <c r="BI250" s="34">
        <v>1580.6</v>
      </c>
      <c r="BJ250" s="34">
        <v>1418.3</v>
      </c>
      <c r="BK250" s="34">
        <v>1256</v>
      </c>
      <c r="BL250" s="34">
        <v>1093.7</v>
      </c>
      <c r="BM250" s="34">
        <f t="shared" si="45"/>
        <v>23836.2</v>
      </c>
      <c r="BN250" s="34">
        <f t="shared" si="49"/>
        <v>2400</v>
      </c>
      <c r="BO250" s="34">
        <f t="shared" si="49"/>
        <v>2400</v>
      </c>
      <c r="BP250" s="34">
        <f t="shared" si="49"/>
        <v>2300</v>
      </c>
      <c r="BQ250" s="34">
        <f t="shared" si="49"/>
        <v>2200</v>
      </c>
      <c r="BR250" s="34">
        <f t="shared" si="49"/>
        <v>2100</v>
      </c>
      <c r="BS250" s="34">
        <f t="shared" si="49"/>
        <v>2000</v>
      </c>
      <c r="BT250" s="34">
        <f t="shared" si="49"/>
        <v>1900</v>
      </c>
      <c r="BU250" s="34">
        <f t="shared" si="49"/>
        <v>1900</v>
      </c>
      <c r="BV250" s="34">
        <f t="shared" si="49"/>
        <v>1800</v>
      </c>
      <c r="BW250" s="34">
        <f t="shared" si="49"/>
        <v>1700</v>
      </c>
      <c r="BX250" s="34">
        <f t="shared" si="49"/>
        <v>1600</v>
      </c>
      <c r="BY250" s="34">
        <f t="shared" si="49"/>
        <v>1500</v>
      </c>
      <c r="BZ250" s="64">
        <f t="shared" si="46"/>
        <v>0.97477114573356383</v>
      </c>
    </row>
    <row r="251" spans="1:78" x14ac:dyDescent="0.25">
      <c r="A251" s="32" t="s">
        <v>557</v>
      </c>
      <c r="B251" s="33">
        <v>10</v>
      </c>
      <c r="C251" s="32" t="s">
        <v>318</v>
      </c>
      <c r="D251" s="32" t="s">
        <v>558</v>
      </c>
      <c r="E251" s="34">
        <v>2494</v>
      </c>
      <c r="F251" s="34">
        <v>932</v>
      </c>
      <c r="G251" s="34">
        <v>252</v>
      </c>
      <c r="H251" s="34">
        <v>-164</v>
      </c>
      <c r="I251" s="34">
        <v>1566</v>
      </c>
      <c r="J251" s="34">
        <v>2131</v>
      </c>
      <c r="K251" s="34">
        <v>2064</v>
      </c>
      <c r="L251" s="34">
        <v>3207</v>
      </c>
      <c r="M251" s="34">
        <v>2197</v>
      </c>
      <c r="N251" s="34">
        <v>2441</v>
      </c>
      <c r="O251" s="34">
        <v>613</v>
      </c>
      <c r="P251" s="34">
        <v>1426</v>
      </c>
      <c r="Q251" s="34">
        <v>2284</v>
      </c>
      <c r="R251" s="34">
        <v>1659</v>
      </c>
      <c r="S251" s="34">
        <v>2820</v>
      </c>
      <c r="T251" s="34">
        <v>3650</v>
      </c>
      <c r="U251" s="34">
        <v>3199</v>
      </c>
      <c r="V251" s="34">
        <v>2009</v>
      </c>
      <c r="W251" s="34">
        <v>1026</v>
      </c>
      <c r="X251" s="34">
        <v>1072</v>
      </c>
      <c r="Y251" s="34">
        <v>333</v>
      </c>
      <c r="Z251" s="34">
        <v>-65</v>
      </c>
      <c r="AA251" s="34">
        <v>-726</v>
      </c>
      <c r="AB251" s="34">
        <v>600</v>
      </c>
      <c r="AC251" s="34">
        <v>-1291</v>
      </c>
      <c r="AD251" s="34">
        <v>-1159</v>
      </c>
      <c r="AE251" s="34">
        <v>-2011</v>
      </c>
      <c r="AF251" s="34">
        <v>-3081</v>
      </c>
      <c r="AG251" s="34">
        <v>-3256</v>
      </c>
      <c r="AH251" s="34">
        <v>-4594</v>
      </c>
      <c r="AI251" s="34">
        <v>-5204</v>
      </c>
      <c r="AJ251" s="34">
        <v>-5309</v>
      </c>
      <c r="AK251" s="34">
        <v>-3736</v>
      </c>
      <c r="AL251" s="34">
        <v>-2953</v>
      </c>
      <c r="AM251" s="34">
        <v>-4325</v>
      </c>
      <c r="AN251" s="34">
        <v>-3636</v>
      </c>
      <c r="AO251" s="34">
        <v>-3838</v>
      </c>
      <c r="AP251" s="34">
        <v>-4040</v>
      </c>
      <c r="AQ251" s="34">
        <v>-4242</v>
      </c>
      <c r="AR251" s="34">
        <v>-4445</v>
      </c>
      <c r="AS251" s="34">
        <v>-4647</v>
      </c>
      <c r="AT251" s="34">
        <v>-4849</v>
      </c>
      <c r="AU251" s="34">
        <v>-5051</v>
      </c>
      <c r="AV251" s="34">
        <v>-5253</v>
      </c>
      <c r="AW251" s="34">
        <v>-5455</v>
      </c>
      <c r="AX251" s="34">
        <v>-5658</v>
      </c>
      <c r="AY251" s="34">
        <v>-5860</v>
      </c>
      <c r="AZ251" s="34">
        <v>-6062</v>
      </c>
      <c r="BA251" s="34">
        <v>-6264.5</v>
      </c>
      <c r="BB251" s="34">
        <v>-6466.8</v>
      </c>
      <c r="BC251" s="34">
        <v>-6669.1</v>
      </c>
      <c r="BD251" s="34">
        <v>-6871.4</v>
      </c>
      <c r="BE251" s="34">
        <v>-7073.7</v>
      </c>
      <c r="BF251" s="34">
        <v>-7276</v>
      </c>
      <c r="BG251" s="34">
        <v>-7478.3</v>
      </c>
      <c r="BH251" s="34">
        <v>-7680.6</v>
      </c>
      <c r="BI251" s="34">
        <v>-7882.9</v>
      </c>
      <c r="BJ251" s="34">
        <v>-8085.2</v>
      </c>
      <c r="BK251" s="34">
        <v>-8287.5</v>
      </c>
      <c r="BL251" s="34">
        <v>-8489.7999999999993</v>
      </c>
      <c r="BM251" s="34">
        <f t="shared" si="45"/>
        <v>-88525.8</v>
      </c>
      <c r="BN251" s="34">
        <f t="shared" si="49"/>
        <v>-5700</v>
      </c>
      <c r="BO251" s="34">
        <f t="shared" si="49"/>
        <v>-6000</v>
      </c>
      <c r="BP251" s="34">
        <f t="shared" si="49"/>
        <v>-6300</v>
      </c>
      <c r="BQ251" s="34">
        <f t="shared" si="49"/>
        <v>-6600</v>
      </c>
      <c r="BR251" s="34">
        <f t="shared" si="49"/>
        <v>-6900</v>
      </c>
      <c r="BS251" s="34">
        <f t="shared" si="49"/>
        <v>-7200</v>
      </c>
      <c r="BT251" s="34">
        <f t="shared" si="49"/>
        <v>-7500</v>
      </c>
      <c r="BU251" s="34">
        <f t="shared" si="49"/>
        <v>-7800</v>
      </c>
      <c r="BV251" s="34">
        <f t="shared" si="49"/>
        <v>-8100</v>
      </c>
      <c r="BW251" s="34">
        <f t="shared" si="49"/>
        <v>-8400</v>
      </c>
      <c r="BX251" s="34">
        <f t="shared" si="49"/>
        <v>-8700</v>
      </c>
      <c r="BY251" s="34">
        <f t="shared" si="49"/>
        <v>-9000</v>
      </c>
      <c r="BZ251" s="64">
        <f t="shared" si="46"/>
        <v>0.94532376782346972</v>
      </c>
    </row>
    <row r="252" spans="1:78" x14ac:dyDescent="0.25">
      <c r="A252" s="32" t="s">
        <v>559</v>
      </c>
      <c r="B252" s="33">
        <v>10</v>
      </c>
      <c r="C252" s="32" t="s">
        <v>318</v>
      </c>
      <c r="D252" s="32" t="s">
        <v>560</v>
      </c>
      <c r="E252" s="34">
        <v>8611</v>
      </c>
      <c r="F252" s="34">
        <v>7537</v>
      </c>
      <c r="G252" s="34">
        <v>6767</v>
      </c>
      <c r="H252" s="34">
        <v>6400</v>
      </c>
      <c r="I252" s="34">
        <v>5856</v>
      </c>
      <c r="J252" s="34">
        <v>5709</v>
      </c>
      <c r="K252" s="34">
        <v>5323</v>
      </c>
      <c r="L252" s="34">
        <v>5710</v>
      </c>
      <c r="M252" s="34">
        <v>6743</v>
      </c>
      <c r="N252" s="34">
        <v>8504</v>
      </c>
      <c r="O252" s="34">
        <v>8529</v>
      </c>
      <c r="P252" s="34">
        <v>8490</v>
      </c>
      <c r="Q252" s="34">
        <v>9264</v>
      </c>
      <c r="R252" s="34">
        <v>9590</v>
      </c>
      <c r="S252" s="34">
        <v>10421</v>
      </c>
      <c r="T252" s="34">
        <v>10055</v>
      </c>
      <c r="U252" s="34">
        <v>9624</v>
      </c>
      <c r="V252" s="34">
        <v>10112</v>
      </c>
      <c r="W252" s="34">
        <v>10404</v>
      </c>
      <c r="X252" s="34">
        <v>10984</v>
      </c>
      <c r="Y252" s="34">
        <v>11725</v>
      </c>
      <c r="Z252" s="34">
        <v>11486</v>
      </c>
      <c r="AA252" s="34">
        <v>12441</v>
      </c>
      <c r="AB252" s="34">
        <v>11399</v>
      </c>
      <c r="AC252" s="34">
        <v>10562</v>
      </c>
      <c r="AD252" s="34">
        <v>11343</v>
      </c>
      <c r="AE252" s="34">
        <v>11314</v>
      </c>
      <c r="AF252" s="34">
        <v>9999</v>
      </c>
      <c r="AG252" s="34">
        <v>9084</v>
      </c>
      <c r="AH252" s="34">
        <v>9282</v>
      </c>
      <c r="AI252" s="34">
        <v>8807</v>
      </c>
      <c r="AJ252" s="34">
        <v>8361</v>
      </c>
      <c r="AK252" s="34">
        <v>8172</v>
      </c>
      <c r="AL252" s="34">
        <v>7118</v>
      </c>
      <c r="AM252" s="34">
        <v>6346</v>
      </c>
      <c r="AN252" s="34">
        <v>10401</v>
      </c>
      <c r="AO252" s="34">
        <v>10483</v>
      </c>
      <c r="AP252" s="34">
        <v>10566</v>
      </c>
      <c r="AQ252" s="34">
        <v>10648</v>
      </c>
      <c r="AR252" s="34">
        <v>10730</v>
      </c>
      <c r="AS252" s="34">
        <v>10813</v>
      </c>
      <c r="AT252" s="34">
        <v>10895</v>
      </c>
      <c r="AU252" s="34">
        <v>10978</v>
      </c>
      <c r="AV252" s="34">
        <v>11060</v>
      </c>
      <c r="AW252" s="34">
        <v>11143</v>
      </c>
      <c r="AX252" s="34">
        <v>11225</v>
      </c>
      <c r="AY252" s="34">
        <v>11308</v>
      </c>
      <c r="AZ252" s="34">
        <v>11390</v>
      </c>
      <c r="BA252" s="34">
        <v>11472.5</v>
      </c>
      <c r="BB252" s="34">
        <v>11554.9</v>
      </c>
      <c r="BC252" s="34">
        <v>11637.3</v>
      </c>
      <c r="BD252" s="34">
        <v>11719.7</v>
      </c>
      <c r="BE252" s="34">
        <v>11802.1</v>
      </c>
      <c r="BF252" s="34">
        <v>11884.5</v>
      </c>
      <c r="BG252" s="34">
        <v>11966.9</v>
      </c>
      <c r="BH252" s="34">
        <v>12049.3</v>
      </c>
      <c r="BI252" s="34">
        <v>12131.7</v>
      </c>
      <c r="BJ252" s="34">
        <v>12214.1</v>
      </c>
      <c r="BK252" s="34">
        <v>12296.5</v>
      </c>
      <c r="BL252" s="34">
        <v>12378.9</v>
      </c>
      <c r="BM252" s="34">
        <f t="shared" si="45"/>
        <v>143108.4</v>
      </c>
      <c r="BN252" s="34">
        <f t="shared" si="49"/>
        <v>11400</v>
      </c>
      <c r="BO252" s="34">
        <f t="shared" si="49"/>
        <v>11500</v>
      </c>
      <c r="BP252" s="34">
        <f t="shared" si="49"/>
        <v>11600</v>
      </c>
      <c r="BQ252" s="34">
        <f t="shared" si="49"/>
        <v>11700</v>
      </c>
      <c r="BR252" s="34">
        <f t="shared" si="49"/>
        <v>11800</v>
      </c>
      <c r="BS252" s="34">
        <f t="shared" si="49"/>
        <v>11900</v>
      </c>
      <c r="BT252" s="34">
        <f t="shared" si="49"/>
        <v>12000</v>
      </c>
      <c r="BU252" s="34">
        <f t="shared" si="49"/>
        <v>12100</v>
      </c>
      <c r="BV252" s="34">
        <f t="shared" si="49"/>
        <v>12200</v>
      </c>
      <c r="BW252" s="34">
        <f t="shared" si="49"/>
        <v>12200</v>
      </c>
      <c r="BX252" s="34">
        <f t="shared" si="49"/>
        <v>12300</v>
      </c>
      <c r="BY252" s="34">
        <f t="shared" si="49"/>
        <v>12400</v>
      </c>
      <c r="BZ252" s="64">
        <f t="shared" si="46"/>
        <v>0.72743790356864213</v>
      </c>
    </row>
    <row r="253" spans="1:78" x14ac:dyDescent="0.25">
      <c r="A253" s="32" t="s">
        <v>561</v>
      </c>
      <c r="B253" s="33">
        <v>10</v>
      </c>
      <c r="C253" s="32" t="s">
        <v>318</v>
      </c>
      <c r="D253" s="32" t="s">
        <v>562</v>
      </c>
      <c r="E253" s="34">
        <v>686</v>
      </c>
      <c r="F253" s="34">
        <v>877</v>
      </c>
      <c r="G253" s="34">
        <v>783</v>
      </c>
      <c r="H253" s="34">
        <v>529</v>
      </c>
      <c r="I253" s="34">
        <v>-376</v>
      </c>
      <c r="J253" s="34">
        <v>156</v>
      </c>
      <c r="K253" s="34">
        <v>-365</v>
      </c>
      <c r="L253" s="34">
        <v>-775</v>
      </c>
      <c r="M253" s="34">
        <v>-1638</v>
      </c>
      <c r="N253" s="34">
        <v>-1577</v>
      </c>
      <c r="O253" s="34">
        <v>-1060</v>
      </c>
      <c r="P253" s="34">
        <v>-97</v>
      </c>
      <c r="Q253" s="34">
        <v>361</v>
      </c>
      <c r="R253" s="34">
        <v>1349</v>
      </c>
      <c r="S253" s="34">
        <v>678</v>
      </c>
      <c r="T253" s="34">
        <v>1918</v>
      </c>
      <c r="U253" s="34">
        <v>2076</v>
      </c>
      <c r="V253" s="34">
        <v>2442</v>
      </c>
      <c r="W253" s="34">
        <v>2938</v>
      </c>
      <c r="X253" s="34">
        <v>3032</v>
      </c>
      <c r="Y253" s="34">
        <v>3823</v>
      </c>
      <c r="Z253" s="34">
        <v>2739</v>
      </c>
      <c r="AA253" s="34">
        <v>3100</v>
      </c>
      <c r="AB253" s="34">
        <v>2297</v>
      </c>
      <c r="AC253" s="34">
        <v>1685</v>
      </c>
      <c r="AD253" s="34">
        <v>2347</v>
      </c>
      <c r="AE253" s="34">
        <v>1697</v>
      </c>
      <c r="AF253" s="34">
        <v>2294</v>
      </c>
      <c r="AG253" s="34">
        <v>3065</v>
      </c>
      <c r="AH253" s="34">
        <v>3507</v>
      </c>
      <c r="AI253" s="34">
        <v>4213</v>
      </c>
      <c r="AJ253" s="34">
        <v>2995</v>
      </c>
      <c r="AK253" s="34">
        <v>3455</v>
      </c>
      <c r="AL253" s="34">
        <v>3317</v>
      </c>
      <c r="AM253" s="34">
        <v>4031</v>
      </c>
      <c r="AN253" s="34">
        <v>3962</v>
      </c>
      <c r="AO253" s="34">
        <v>4092</v>
      </c>
      <c r="AP253" s="34">
        <v>4222</v>
      </c>
      <c r="AQ253" s="34">
        <v>4353</v>
      </c>
      <c r="AR253" s="34">
        <v>4483</v>
      </c>
      <c r="AS253" s="34">
        <v>4614</v>
      </c>
      <c r="AT253" s="34">
        <v>4744</v>
      </c>
      <c r="AU253" s="34">
        <v>4874</v>
      </c>
      <c r="AV253" s="34">
        <v>5005</v>
      </c>
      <c r="AW253" s="34">
        <v>5135</v>
      </c>
      <c r="AX253" s="34">
        <v>5266</v>
      </c>
      <c r="AY253" s="34">
        <v>5396</v>
      </c>
      <c r="AZ253" s="34">
        <v>5526</v>
      </c>
      <c r="BA253" s="34">
        <v>5656.5</v>
      </c>
      <c r="BB253" s="34">
        <v>5786.8</v>
      </c>
      <c r="BC253" s="34">
        <v>5917.1</v>
      </c>
      <c r="BD253" s="34">
        <v>6047.4</v>
      </c>
      <c r="BE253" s="34">
        <v>6177.7</v>
      </c>
      <c r="BF253" s="34">
        <v>6308</v>
      </c>
      <c r="BG253" s="34">
        <v>6438.3</v>
      </c>
      <c r="BH253" s="34">
        <v>6568.6</v>
      </c>
      <c r="BI253" s="34">
        <v>6698.9</v>
      </c>
      <c r="BJ253" s="34">
        <v>6829.2</v>
      </c>
      <c r="BK253" s="34">
        <v>6959.5</v>
      </c>
      <c r="BL253" s="34">
        <v>7089.8</v>
      </c>
      <c r="BM253" s="34">
        <f t="shared" si="45"/>
        <v>76477.8</v>
      </c>
      <c r="BN253" s="34">
        <f t="shared" si="49"/>
        <v>5400</v>
      </c>
      <c r="BO253" s="34">
        <f t="shared" si="49"/>
        <v>5600</v>
      </c>
      <c r="BP253" s="34">
        <f t="shared" si="49"/>
        <v>5800</v>
      </c>
      <c r="BQ253" s="34">
        <f t="shared" si="49"/>
        <v>5900</v>
      </c>
      <c r="BR253" s="34">
        <f t="shared" si="49"/>
        <v>6100</v>
      </c>
      <c r="BS253" s="34">
        <f t="shared" si="49"/>
        <v>6300</v>
      </c>
      <c r="BT253" s="34">
        <f t="shared" si="49"/>
        <v>6500</v>
      </c>
      <c r="BU253" s="34">
        <f t="shared" si="49"/>
        <v>6600</v>
      </c>
      <c r="BV253" s="34">
        <f t="shared" si="49"/>
        <v>6800</v>
      </c>
      <c r="BW253" s="34">
        <f t="shared" si="49"/>
        <v>7000</v>
      </c>
      <c r="BX253" s="34">
        <f t="shared" si="49"/>
        <v>7200</v>
      </c>
      <c r="BY253" s="34">
        <f t="shared" si="49"/>
        <v>7300</v>
      </c>
      <c r="BZ253" s="64">
        <f t="shared" si="46"/>
        <v>0.95041512942029283</v>
      </c>
    </row>
    <row r="254" spans="1:78" x14ac:dyDescent="0.25">
      <c r="A254" s="32" t="s">
        <v>563</v>
      </c>
      <c r="B254" s="33">
        <v>10</v>
      </c>
      <c r="C254" s="32" t="s">
        <v>318</v>
      </c>
      <c r="D254" s="32" t="s">
        <v>564</v>
      </c>
      <c r="E254" s="34">
        <v>7649</v>
      </c>
      <c r="F254" s="34">
        <v>7166</v>
      </c>
      <c r="G254" s="34">
        <v>6107</v>
      </c>
      <c r="H254" s="34">
        <v>5839</v>
      </c>
      <c r="I254" s="34">
        <v>5613</v>
      </c>
      <c r="J254" s="34">
        <v>5302</v>
      </c>
      <c r="K254" s="34">
        <v>5645</v>
      </c>
      <c r="L254" s="34">
        <v>4215</v>
      </c>
      <c r="M254" s="34">
        <v>3387</v>
      </c>
      <c r="N254" s="34">
        <v>2511</v>
      </c>
      <c r="O254" s="34">
        <v>1762</v>
      </c>
      <c r="P254" s="34">
        <v>1753</v>
      </c>
      <c r="Q254" s="34">
        <v>2901</v>
      </c>
      <c r="R254" s="34">
        <v>3122</v>
      </c>
      <c r="S254" s="34">
        <v>2101</v>
      </c>
      <c r="T254" s="34">
        <v>1447</v>
      </c>
      <c r="U254" s="34">
        <v>1369</v>
      </c>
      <c r="V254" s="34">
        <v>-305</v>
      </c>
      <c r="W254" s="34">
        <v>-427</v>
      </c>
      <c r="X254" s="34">
        <v>-441</v>
      </c>
      <c r="Y254" s="34">
        <v>432</v>
      </c>
      <c r="Z254" s="34">
        <v>-46</v>
      </c>
      <c r="AA254" s="34">
        <v>1322</v>
      </c>
      <c r="AB254" s="34">
        <v>1136</v>
      </c>
      <c r="AC254" s="34">
        <v>1330</v>
      </c>
      <c r="AD254" s="34">
        <v>1628</v>
      </c>
      <c r="AE254" s="34">
        <v>135</v>
      </c>
      <c r="AF254" s="34">
        <v>-10</v>
      </c>
      <c r="AG254" s="34">
        <v>888</v>
      </c>
      <c r="AH254" s="34">
        <v>61</v>
      </c>
      <c r="AI254" s="34">
        <v>299</v>
      </c>
      <c r="AJ254" s="34">
        <v>1230</v>
      </c>
      <c r="AK254" s="34">
        <v>1461</v>
      </c>
      <c r="AL254" s="34">
        <v>442</v>
      </c>
      <c r="AM254" s="34">
        <v>613</v>
      </c>
      <c r="AN254" s="34">
        <v>-1120</v>
      </c>
      <c r="AO254" s="34">
        <v>-1306</v>
      </c>
      <c r="AP254" s="34">
        <v>-1491</v>
      </c>
      <c r="AQ254" s="34">
        <v>-1677</v>
      </c>
      <c r="AR254" s="34">
        <v>-1862</v>
      </c>
      <c r="AS254" s="34">
        <v>-2048</v>
      </c>
      <c r="AT254" s="34">
        <v>-2233</v>
      </c>
      <c r="AU254" s="34">
        <v>-2419</v>
      </c>
      <c r="AV254" s="34">
        <v>-2604</v>
      </c>
      <c r="AW254" s="34">
        <v>-2790</v>
      </c>
      <c r="AX254" s="34">
        <v>-2975</v>
      </c>
      <c r="AY254" s="34">
        <v>-3161</v>
      </c>
      <c r="AZ254" s="34">
        <v>-3346</v>
      </c>
      <c r="BA254" s="34">
        <v>-3531.5</v>
      </c>
      <c r="BB254" s="34">
        <v>-3716.9</v>
      </c>
      <c r="BC254" s="34">
        <v>-3902.3</v>
      </c>
      <c r="BD254" s="34">
        <v>-4087.7</v>
      </c>
      <c r="BE254" s="34">
        <v>-4273.1000000000004</v>
      </c>
      <c r="BF254" s="34">
        <v>-4458.5</v>
      </c>
      <c r="BG254" s="34">
        <v>-4643.8999999999996</v>
      </c>
      <c r="BH254" s="34">
        <v>-4829.3</v>
      </c>
      <c r="BI254" s="34">
        <v>-5014.7</v>
      </c>
      <c r="BJ254" s="34">
        <v>-5200.1000000000004</v>
      </c>
      <c r="BK254" s="34">
        <v>-5385.5</v>
      </c>
      <c r="BL254" s="34">
        <v>-5570.9</v>
      </c>
      <c r="BM254" s="34">
        <f t="shared" si="45"/>
        <v>-54614.400000000001</v>
      </c>
      <c r="BN254" s="34">
        <f t="shared" si="49"/>
        <v>-2600</v>
      </c>
      <c r="BO254" s="34">
        <f t="shared" si="49"/>
        <v>-2900</v>
      </c>
      <c r="BP254" s="34">
        <f t="shared" si="49"/>
        <v>-3300</v>
      </c>
      <c r="BQ254" s="34">
        <f t="shared" si="49"/>
        <v>-3600</v>
      </c>
      <c r="BR254" s="34">
        <f t="shared" si="49"/>
        <v>-4000</v>
      </c>
      <c r="BS254" s="34">
        <f t="shared" si="49"/>
        <v>-4400</v>
      </c>
      <c r="BT254" s="34">
        <f t="shared" si="49"/>
        <v>-4700</v>
      </c>
      <c r="BU254" s="34">
        <f t="shared" si="49"/>
        <v>-5100</v>
      </c>
      <c r="BV254" s="34">
        <f t="shared" si="49"/>
        <v>-5500</v>
      </c>
      <c r="BW254" s="34">
        <f t="shared" si="49"/>
        <v>-5800</v>
      </c>
      <c r="BX254" s="34">
        <f t="shared" si="49"/>
        <v>-6200</v>
      </c>
      <c r="BY254" s="34">
        <f t="shared" si="49"/>
        <v>-6500</v>
      </c>
      <c r="BZ254" s="64">
        <f t="shared" si="46"/>
        <v>0.95529477703174526</v>
      </c>
    </row>
    <row r="255" spans="1:78" x14ac:dyDescent="0.25">
      <c r="A255" s="32" t="s">
        <v>565</v>
      </c>
      <c r="B255" s="33">
        <v>10</v>
      </c>
      <c r="C255" s="32" t="s">
        <v>318</v>
      </c>
      <c r="D255" s="32" t="s">
        <v>566</v>
      </c>
      <c r="E255" s="34">
        <v>7646</v>
      </c>
      <c r="F255" s="34">
        <v>7100</v>
      </c>
      <c r="G255" s="34">
        <v>7512</v>
      </c>
      <c r="H255" s="34">
        <v>6006</v>
      </c>
      <c r="I255" s="34">
        <v>6159</v>
      </c>
      <c r="J255" s="34">
        <v>5375</v>
      </c>
      <c r="K255" s="34">
        <v>4466</v>
      </c>
      <c r="L255" s="34">
        <v>3685</v>
      </c>
      <c r="M255" s="34">
        <v>2459</v>
      </c>
      <c r="N255" s="34">
        <v>3872</v>
      </c>
      <c r="O255" s="34">
        <v>3540</v>
      </c>
      <c r="P255" s="34">
        <v>3386</v>
      </c>
      <c r="Q255" s="34">
        <v>3354</v>
      </c>
      <c r="R255" s="34">
        <v>2583</v>
      </c>
      <c r="S255" s="34">
        <v>2131</v>
      </c>
      <c r="T255" s="34">
        <v>1694</v>
      </c>
      <c r="U255" s="34">
        <v>720</v>
      </c>
      <c r="V255" s="34">
        <v>371</v>
      </c>
      <c r="W255" s="34">
        <v>703</v>
      </c>
      <c r="X255" s="34">
        <v>417</v>
      </c>
      <c r="Y255" s="34">
        <v>-812</v>
      </c>
      <c r="Z255" s="34">
        <v>-657</v>
      </c>
      <c r="AA255" s="34">
        <v>392</v>
      </c>
      <c r="AB255" s="34">
        <v>202</v>
      </c>
      <c r="AC255" s="34">
        <v>-78</v>
      </c>
      <c r="AD255" s="34">
        <v>1206</v>
      </c>
      <c r="AE255" s="34">
        <v>1627</v>
      </c>
      <c r="AF255" s="34">
        <v>1554</v>
      </c>
      <c r="AG255" s="34">
        <v>671</v>
      </c>
      <c r="AH255" s="34">
        <v>469</v>
      </c>
      <c r="AI255" s="34">
        <v>1635</v>
      </c>
      <c r="AJ255" s="34">
        <v>2200</v>
      </c>
      <c r="AK255" s="34">
        <v>2919</v>
      </c>
      <c r="AL255" s="34">
        <v>2733</v>
      </c>
      <c r="AM255" s="34">
        <v>3713</v>
      </c>
      <c r="AN255" s="34">
        <v>-185</v>
      </c>
      <c r="AO255" s="34">
        <v>-339</v>
      </c>
      <c r="AP255" s="34">
        <v>-494</v>
      </c>
      <c r="AQ255" s="34">
        <v>-649</v>
      </c>
      <c r="AR255" s="34">
        <v>-803</v>
      </c>
      <c r="AS255" s="34">
        <v>-958</v>
      </c>
      <c r="AT255" s="34">
        <v>-1113</v>
      </c>
      <c r="AU255" s="34">
        <v>-1267</v>
      </c>
      <c r="AV255" s="34">
        <v>-1422</v>
      </c>
      <c r="AW255" s="34">
        <v>-1577</v>
      </c>
      <c r="AX255" s="34">
        <v>-1731</v>
      </c>
      <c r="AY255" s="34">
        <v>-1886</v>
      </c>
      <c r="AZ255" s="34">
        <v>-2041</v>
      </c>
      <c r="BA255" s="34">
        <v>-2195.5</v>
      </c>
      <c r="BB255" s="34">
        <v>-2350.1999999999998</v>
      </c>
      <c r="BC255" s="34">
        <v>-2504.9</v>
      </c>
      <c r="BD255" s="34">
        <v>-2659.6</v>
      </c>
      <c r="BE255" s="34">
        <v>-2814.3</v>
      </c>
      <c r="BF255" s="34">
        <v>-2969</v>
      </c>
      <c r="BG255" s="34">
        <v>-3123.7</v>
      </c>
      <c r="BH255" s="34">
        <v>-3278.4</v>
      </c>
      <c r="BI255" s="34">
        <v>-3433.1</v>
      </c>
      <c r="BJ255" s="34">
        <v>-3587.8</v>
      </c>
      <c r="BK255" s="34">
        <v>-3742.5</v>
      </c>
      <c r="BL255" s="34">
        <v>-3897.2</v>
      </c>
      <c r="BM255" s="34">
        <f t="shared" si="45"/>
        <v>-36556.199999999997</v>
      </c>
      <c r="BN255" s="34">
        <f t="shared" si="49"/>
        <v>-900</v>
      </c>
      <c r="BO255" s="34">
        <f t="shared" si="49"/>
        <v>-1300</v>
      </c>
      <c r="BP255" s="34">
        <f t="shared" si="49"/>
        <v>-1700</v>
      </c>
      <c r="BQ255" s="34">
        <f t="shared" si="49"/>
        <v>-2100</v>
      </c>
      <c r="BR255" s="34">
        <f t="shared" si="49"/>
        <v>-2500</v>
      </c>
      <c r="BS255" s="34">
        <f t="shared" si="49"/>
        <v>-2800</v>
      </c>
      <c r="BT255" s="34">
        <f t="shared" si="49"/>
        <v>-3200</v>
      </c>
      <c r="BU255" s="34">
        <f t="shared" si="49"/>
        <v>-3600</v>
      </c>
      <c r="BV255" s="34">
        <f t="shared" si="49"/>
        <v>-4000</v>
      </c>
      <c r="BW255" s="34">
        <f t="shared" si="49"/>
        <v>-4400</v>
      </c>
      <c r="BX255" s="34">
        <f t="shared" si="49"/>
        <v>-4800</v>
      </c>
      <c r="BY255" s="34">
        <f t="shared" si="49"/>
        <v>-5200</v>
      </c>
      <c r="BZ255" s="64">
        <f t="shared" si="46"/>
        <v>0.9028649846095963</v>
      </c>
    </row>
    <row r="256" spans="1:78" x14ac:dyDescent="0.25">
      <c r="A256" s="32" t="s">
        <v>567</v>
      </c>
      <c r="B256" s="33">
        <v>10</v>
      </c>
      <c r="C256" s="32" t="s">
        <v>318</v>
      </c>
      <c r="D256" s="32" t="s">
        <v>568</v>
      </c>
      <c r="E256" s="34">
        <v>7784</v>
      </c>
      <c r="F256" s="34">
        <v>7840</v>
      </c>
      <c r="G256" s="34">
        <v>7953</v>
      </c>
      <c r="H256" s="34">
        <v>9369</v>
      </c>
      <c r="I256" s="34">
        <v>8582</v>
      </c>
      <c r="J256" s="34">
        <v>9228</v>
      </c>
      <c r="K256" s="34">
        <v>9759</v>
      </c>
      <c r="L256" s="34">
        <v>11067</v>
      </c>
      <c r="M256" s="34">
        <v>11249</v>
      </c>
      <c r="N256" s="34">
        <v>11597</v>
      </c>
      <c r="O256" s="34">
        <v>12365</v>
      </c>
      <c r="P256" s="34">
        <v>13289</v>
      </c>
      <c r="Q256" s="34">
        <v>13216</v>
      </c>
      <c r="R256" s="34">
        <v>12881</v>
      </c>
      <c r="S256" s="34">
        <v>13538</v>
      </c>
      <c r="T256" s="34">
        <v>13635</v>
      </c>
      <c r="U256" s="34">
        <v>12776</v>
      </c>
      <c r="V256" s="34">
        <v>12497</v>
      </c>
      <c r="W256" s="34">
        <v>10918</v>
      </c>
      <c r="X256" s="34">
        <v>10215</v>
      </c>
      <c r="Y256" s="34">
        <v>8742</v>
      </c>
      <c r="Z256" s="34">
        <v>8318</v>
      </c>
      <c r="AA256" s="34">
        <v>7477</v>
      </c>
      <c r="AB256" s="34">
        <v>7396</v>
      </c>
      <c r="AC256" s="34">
        <v>6878</v>
      </c>
      <c r="AD256" s="34">
        <v>5989</v>
      </c>
      <c r="AE256" s="34">
        <v>5507</v>
      </c>
      <c r="AF256" s="34">
        <v>4252</v>
      </c>
      <c r="AG256" s="34">
        <v>4390</v>
      </c>
      <c r="AH256" s="34">
        <v>3006</v>
      </c>
      <c r="AI256" s="34">
        <v>3947</v>
      </c>
      <c r="AJ256" s="34">
        <v>2981</v>
      </c>
      <c r="AK256" s="34">
        <v>3948</v>
      </c>
      <c r="AL256" s="34">
        <v>3238</v>
      </c>
      <c r="AM256" s="34">
        <v>3344</v>
      </c>
      <c r="AN256" s="34">
        <v>4509</v>
      </c>
      <c r="AO256" s="34">
        <v>4284</v>
      </c>
      <c r="AP256" s="34">
        <v>4060</v>
      </c>
      <c r="AQ256" s="34">
        <v>3835</v>
      </c>
      <c r="AR256" s="34">
        <v>3611</v>
      </c>
      <c r="AS256" s="34">
        <v>3387</v>
      </c>
      <c r="AT256" s="34">
        <v>3162</v>
      </c>
      <c r="AU256" s="34">
        <v>2938</v>
      </c>
      <c r="AV256" s="34">
        <v>2713</v>
      </c>
      <c r="AW256" s="34">
        <v>2489</v>
      </c>
      <c r="AX256" s="34">
        <v>2265</v>
      </c>
      <c r="AY256" s="34">
        <v>2040</v>
      </c>
      <c r="AZ256" s="34">
        <v>1816</v>
      </c>
      <c r="BA256" s="34">
        <v>1591.5</v>
      </c>
      <c r="BB256" s="34">
        <v>1367.1</v>
      </c>
      <c r="BC256" s="34">
        <v>1142.7</v>
      </c>
      <c r="BD256" s="34">
        <v>918.3</v>
      </c>
      <c r="BE256" s="34">
        <v>693.9</v>
      </c>
      <c r="BF256" s="34">
        <v>469.5</v>
      </c>
      <c r="BG256" s="34">
        <v>245.1</v>
      </c>
      <c r="BH256" s="34">
        <v>20.6999999999998</v>
      </c>
      <c r="BI256" s="34">
        <v>-203.7</v>
      </c>
      <c r="BJ256" s="34">
        <v>-428.1</v>
      </c>
      <c r="BK256" s="34">
        <v>-652.5</v>
      </c>
      <c r="BL256" s="34">
        <v>-876.9</v>
      </c>
      <c r="BM256" s="34">
        <f t="shared" si="45"/>
        <v>4287.6000000000004</v>
      </c>
      <c r="BN256" s="34">
        <f t="shared" si="49"/>
        <v>500</v>
      </c>
      <c r="BO256" s="34">
        <f t="shared" si="49"/>
        <v>500</v>
      </c>
      <c r="BP256" s="34">
        <f t="shared" si="49"/>
        <v>400</v>
      </c>
      <c r="BQ256" s="34">
        <f t="shared" si="49"/>
        <v>400</v>
      </c>
      <c r="BR256" s="34">
        <f t="shared" si="49"/>
        <v>400</v>
      </c>
      <c r="BS256" s="34">
        <f t="shared" si="49"/>
        <v>400</v>
      </c>
      <c r="BT256" s="34">
        <f t="shared" si="49"/>
        <v>300</v>
      </c>
      <c r="BU256" s="34">
        <f t="shared" si="49"/>
        <v>300</v>
      </c>
      <c r="BV256" s="34">
        <f t="shared" si="49"/>
        <v>300</v>
      </c>
      <c r="BW256" s="34">
        <f t="shared" si="49"/>
        <v>300</v>
      </c>
      <c r="BX256" s="34">
        <f t="shared" si="49"/>
        <v>200</v>
      </c>
      <c r="BY256" s="34">
        <f t="shared" si="49"/>
        <v>200</v>
      </c>
      <c r="BZ256" s="64">
        <f t="shared" si="46"/>
        <v>0.89170614541698867</v>
      </c>
    </row>
    <row r="257" spans="1:78" x14ac:dyDescent="0.25">
      <c r="A257" s="32" t="s">
        <v>569</v>
      </c>
      <c r="B257" s="33">
        <v>10</v>
      </c>
      <c r="C257" s="32" t="s">
        <v>318</v>
      </c>
      <c r="D257" s="32" t="s">
        <v>570</v>
      </c>
      <c r="E257" s="34">
        <v>10330</v>
      </c>
      <c r="F257" s="34">
        <v>9332</v>
      </c>
      <c r="G257" s="34">
        <v>9054</v>
      </c>
      <c r="H257" s="34">
        <v>8972</v>
      </c>
      <c r="I257" s="34">
        <v>9563</v>
      </c>
      <c r="J257" s="34">
        <v>8892</v>
      </c>
      <c r="K257" s="34">
        <v>10450</v>
      </c>
      <c r="L257" s="34">
        <v>10670</v>
      </c>
      <c r="M257" s="34">
        <v>10208</v>
      </c>
      <c r="N257" s="34">
        <v>9249</v>
      </c>
      <c r="O257" s="34">
        <v>8324</v>
      </c>
      <c r="P257" s="34">
        <v>8001</v>
      </c>
      <c r="Q257" s="34">
        <v>7687</v>
      </c>
      <c r="R257" s="34">
        <v>9220</v>
      </c>
      <c r="S257" s="34">
        <v>9131</v>
      </c>
      <c r="T257" s="34">
        <v>7759</v>
      </c>
      <c r="U257" s="34">
        <v>8538</v>
      </c>
      <c r="V257" s="34">
        <v>8528</v>
      </c>
      <c r="W257" s="34">
        <v>8017</v>
      </c>
      <c r="X257" s="34">
        <v>8593</v>
      </c>
      <c r="Y257" s="34">
        <v>8587</v>
      </c>
      <c r="Z257" s="34">
        <v>8481</v>
      </c>
      <c r="AA257" s="34">
        <v>10025</v>
      </c>
      <c r="AB257" s="34">
        <v>9874</v>
      </c>
      <c r="AC257" s="34">
        <v>10212</v>
      </c>
      <c r="AD257" s="34">
        <v>10838</v>
      </c>
      <c r="AE257" s="34">
        <v>11375</v>
      </c>
      <c r="AF257" s="34">
        <v>11625</v>
      </c>
      <c r="AG257" s="34">
        <v>11592</v>
      </c>
      <c r="AH257" s="34">
        <v>11512</v>
      </c>
      <c r="AI257" s="34">
        <v>11658</v>
      </c>
      <c r="AJ257" s="34">
        <v>12044</v>
      </c>
      <c r="AK257" s="34">
        <v>11530</v>
      </c>
      <c r="AL257" s="34">
        <v>11359</v>
      </c>
      <c r="AM257" s="34">
        <v>11326</v>
      </c>
      <c r="AN257" s="34">
        <v>11130</v>
      </c>
      <c r="AO257" s="34">
        <v>11204</v>
      </c>
      <c r="AP257" s="34">
        <v>11279</v>
      </c>
      <c r="AQ257" s="34">
        <v>11353</v>
      </c>
      <c r="AR257" s="34">
        <v>11428</v>
      </c>
      <c r="AS257" s="34">
        <v>11502</v>
      </c>
      <c r="AT257" s="34">
        <v>11577</v>
      </c>
      <c r="AU257" s="34">
        <v>11652</v>
      </c>
      <c r="AV257" s="34">
        <v>11726</v>
      </c>
      <c r="AW257" s="34">
        <v>11801</v>
      </c>
      <c r="AX257" s="34">
        <v>11875</v>
      </c>
      <c r="AY257" s="34">
        <v>11950</v>
      </c>
      <c r="AZ257" s="34">
        <v>12024</v>
      </c>
      <c r="BA257" s="34">
        <v>12098.5</v>
      </c>
      <c r="BB257" s="34">
        <v>12172.9</v>
      </c>
      <c r="BC257" s="34">
        <v>12247.3</v>
      </c>
      <c r="BD257" s="34">
        <v>12321.7</v>
      </c>
      <c r="BE257" s="34">
        <v>12396.1</v>
      </c>
      <c r="BF257" s="34">
        <v>12470.5</v>
      </c>
      <c r="BG257" s="34">
        <v>12544.9</v>
      </c>
      <c r="BH257" s="34">
        <v>12619.3</v>
      </c>
      <c r="BI257" s="34">
        <v>12693.7</v>
      </c>
      <c r="BJ257" s="34">
        <v>12768.1</v>
      </c>
      <c r="BK257" s="34">
        <v>12842.5</v>
      </c>
      <c r="BL257" s="34">
        <v>12916.9</v>
      </c>
      <c r="BM257" s="34">
        <f t="shared" si="45"/>
        <v>150092.4</v>
      </c>
      <c r="BN257" s="34">
        <f t="shared" si="49"/>
        <v>12100</v>
      </c>
      <c r="BO257" s="34">
        <f t="shared" si="49"/>
        <v>12100</v>
      </c>
      <c r="BP257" s="34">
        <f t="shared" si="49"/>
        <v>12200</v>
      </c>
      <c r="BQ257" s="34">
        <f t="shared" si="49"/>
        <v>12300</v>
      </c>
      <c r="BR257" s="34">
        <f t="shared" si="49"/>
        <v>12400</v>
      </c>
      <c r="BS257" s="34">
        <f t="shared" si="49"/>
        <v>12500</v>
      </c>
      <c r="BT257" s="34">
        <f t="shared" si="49"/>
        <v>12500</v>
      </c>
      <c r="BU257" s="34">
        <f t="shared" si="49"/>
        <v>12600</v>
      </c>
      <c r="BV257" s="34">
        <f t="shared" si="49"/>
        <v>12700</v>
      </c>
      <c r="BW257" s="34">
        <f t="shared" si="49"/>
        <v>12800</v>
      </c>
      <c r="BX257" s="34">
        <f t="shared" si="49"/>
        <v>12900</v>
      </c>
      <c r="BY257" s="34">
        <f t="shared" si="49"/>
        <v>12900</v>
      </c>
      <c r="BZ257" s="64">
        <f t="shared" si="46"/>
        <v>0.84587322601827342</v>
      </c>
    </row>
    <row r="258" spans="1:78" x14ac:dyDescent="0.25">
      <c r="A258" s="32" t="s">
        <v>571</v>
      </c>
      <c r="B258" s="33">
        <v>10</v>
      </c>
      <c r="C258" s="32" t="s">
        <v>318</v>
      </c>
      <c r="D258" s="32" t="s">
        <v>572</v>
      </c>
      <c r="E258" s="34">
        <v>6575</v>
      </c>
      <c r="F258" s="34">
        <v>6082</v>
      </c>
      <c r="G258" s="34">
        <v>6114</v>
      </c>
      <c r="H258" s="34">
        <v>5302</v>
      </c>
      <c r="I258" s="34">
        <v>5474</v>
      </c>
      <c r="J258" s="34">
        <v>5183</v>
      </c>
      <c r="K258" s="34">
        <v>4202</v>
      </c>
      <c r="L258" s="34">
        <v>4561</v>
      </c>
      <c r="M258" s="34">
        <v>3960</v>
      </c>
      <c r="N258" s="34">
        <v>3148</v>
      </c>
      <c r="O258" s="34">
        <v>4379</v>
      </c>
      <c r="P258" s="34">
        <v>3086</v>
      </c>
      <c r="Q258" s="34">
        <v>2622</v>
      </c>
      <c r="R258" s="34">
        <v>3521</v>
      </c>
      <c r="S258" s="34">
        <v>4336</v>
      </c>
      <c r="T258" s="34">
        <v>3669</v>
      </c>
      <c r="U258" s="34">
        <v>3842</v>
      </c>
      <c r="V258" s="34">
        <v>4529</v>
      </c>
      <c r="W258" s="34">
        <v>4587</v>
      </c>
      <c r="X258" s="34">
        <v>5240</v>
      </c>
      <c r="Y258" s="34">
        <v>5565</v>
      </c>
      <c r="Z258" s="34">
        <v>5518</v>
      </c>
      <c r="AA258" s="34">
        <v>5868</v>
      </c>
      <c r="AB258" s="34">
        <v>7484</v>
      </c>
      <c r="AC258" s="34">
        <v>7864</v>
      </c>
      <c r="AD258" s="34">
        <v>6879</v>
      </c>
      <c r="AE258" s="34">
        <v>6456</v>
      </c>
      <c r="AF258" s="34">
        <v>5918</v>
      </c>
      <c r="AG258" s="34">
        <v>6852</v>
      </c>
      <c r="AH258" s="34">
        <v>5868</v>
      </c>
      <c r="AI258" s="34">
        <v>5300</v>
      </c>
      <c r="AJ258" s="34">
        <v>5425</v>
      </c>
      <c r="AK258" s="34">
        <v>5296</v>
      </c>
      <c r="AL258" s="34">
        <v>5855</v>
      </c>
      <c r="AM258" s="34">
        <v>4342</v>
      </c>
      <c r="AN258" s="34">
        <v>5831</v>
      </c>
      <c r="AO258" s="34">
        <v>5868</v>
      </c>
      <c r="AP258" s="34">
        <v>5905</v>
      </c>
      <c r="AQ258" s="34">
        <v>5942</v>
      </c>
      <c r="AR258" s="34">
        <v>5979</v>
      </c>
      <c r="AS258" s="34">
        <v>6016</v>
      </c>
      <c r="AT258" s="34">
        <v>6052</v>
      </c>
      <c r="AU258" s="34">
        <v>6089</v>
      </c>
      <c r="AV258" s="34">
        <v>6126</v>
      </c>
      <c r="AW258" s="34">
        <v>6163</v>
      </c>
      <c r="AX258" s="34">
        <v>6200</v>
      </c>
      <c r="AY258" s="34">
        <v>6236</v>
      </c>
      <c r="AZ258" s="34">
        <v>6273</v>
      </c>
      <c r="BA258" s="34">
        <v>6309.5</v>
      </c>
      <c r="BB258" s="34">
        <v>6346.1</v>
      </c>
      <c r="BC258" s="34">
        <v>6382.7</v>
      </c>
      <c r="BD258" s="34">
        <v>6419.3</v>
      </c>
      <c r="BE258" s="34">
        <v>6455.9</v>
      </c>
      <c r="BF258" s="34">
        <v>6492.5</v>
      </c>
      <c r="BG258" s="34">
        <v>6529.1</v>
      </c>
      <c r="BH258" s="34">
        <v>6565.7</v>
      </c>
      <c r="BI258" s="34">
        <v>6602.3</v>
      </c>
      <c r="BJ258" s="34">
        <v>6638.9</v>
      </c>
      <c r="BK258" s="34">
        <v>6675.5</v>
      </c>
      <c r="BL258" s="34">
        <v>6712.1</v>
      </c>
      <c r="BM258" s="34">
        <f t="shared" si="45"/>
        <v>78129.600000000006</v>
      </c>
      <c r="BN258" s="34">
        <f t="shared" si="49"/>
        <v>6300</v>
      </c>
      <c r="BO258" s="34">
        <f t="shared" si="49"/>
        <v>6300</v>
      </c>
      <c r="BP258" s="34">
        <f t="shared" si="49"/>
        <v>6400</v>
      </c>
      <c r="BQ258" s="34">
        <f t="shared" si="49"/>
        <v>6400</v>
      </c>
      <c r="BR258" s="34">
        <f t="shared" si="49"/>
        <v>6500</v>
      </c>
      <c r="BS258" s="34">
        <f t="shared" si="49"/>
        <v>6500</v>
      </c>
      <c r="BT258" s="34">
        <f t="shared" si="49"/>
        <v>6500</v>
      </c>
      <c r="BU258" s="34">
        <f t="shared" si="49"/>
        <v>6600</v>
      </c>
      <c r="BV258" s="34">
        <f t="shared" si="49"/>
        <v>6600</v>
      </c>
      <c r="BW258" s="34">
        <f t="shared" si="49"/>
        <v>6600</v>
      </c>
      <c r="BX258" s="34">
        <f t="shared" si="49"/>
        <v>6700</v>
      </c>
      <c r="BY258" s="34">
        <f t="shared" si="49"/>
        <v>6700</v>
      </c>
      <c r="BZ258" s="64">
        <f t="shared" si="46"/>
        <v>0.57799773414870559</v>
      </c>
    </row>
    <row r="259" spans="1:78" x14ac:dyDescent="0.25">
      <c r="A259" s="32" t="s">
        <v>573</v>
      </c>
      <c r="B259" s="33">
        <v>10</v>
      </c>
      <c r="C259" s="32" t="s">
        <v>318</v>
      </c>
      <c r="D259" s="32" t="s">
        <v>574</v>
      </c>
      <c r="E259" s="34">
        <v>3565</v>
      </c>
      <c r="F259" s="34">
        <v>3244</v>
      </c>
      <c r="G259" s="34">
        <v>2574</v>
      </c>
      <c r="H259" s="34">
        <v>2734</v>
      </c>
      <c r="I259" s="34">
        <v>1488</v>
      </c>
      <c r="J259" s="34">
        <v>2465</v>
      </c>
      <c r="K259" s="34">
        <v>1294</v>
      </c>
      <c r="L259" s="34">
        <v>679</v>
      </c>
      <c r="M259" s="34">
        <v>-494</v>
      </c>
      <c r="N259" s="34">
        <v>-231</v>
      </c>
      <c r="O259" s="34">
        <v>502</v>
      </c>
      <c r="P259" s="34">
        <v>-951</v>
      </c>
      <c r="Q259" s="34">
        <v>264</v>
      </c>
      <c r="R259" s="34">
        <v>-554</v>
      </c>
      <c r="S259" s="34">
        <v>-461</v>
      </c>
      <c r="T259" s="34">
        <v>-994</v>
      </c>
      <c r="U259" s="34">
        <v>161</v>
      </c>
      <c r="V259" s="34">
        <v>-1074</v>
      </c>
      <c r="W259" s="34">
        <v>-715</v>
      </c>
      <c r="X259" s="34">
        <v>-1085</v>
      </c>
      <c r="Y259" s="34">
        <v>-829</v>
      </c>
      <c r="Z259" s="34">
        <v>474</v>
      </c>
      <c r="AA259" s="34">
        <v>446</v>
      </c>
      <c r="AB259" s="34">
        <v>554</v>
      </c>
      <c r="AC259" s="34">
        <v>2317</v>
      </c>
      <c r="AD259" s="34">
        <v>2272</v>
      </c>
      <c r="AE259" s="34">
        <v>1981</v>
      </c>
      <c r="AF259" s="34">
        <v>3142</v>
      </c>
      <c r="AG259" s="34">
        <v>2374</v>
      </c>
      <c r="AH259" s="34">
        <v>3494</v>
      </c>
      <c r="AI259" s="34">
        <v>4982</v>
      </c>
      <c r="AJ259" s="34">
        <v>5127</v>
      </c>
      <c r="AK259" s="34">
        <v>5993</v>
      </c>
      <c r="AL259" s="34">
        <v>6434</v>
      </c>
      <c r="AM259" s="34">
        <v>7044</v>
      </c>
      <c r="AN259" s="34">
        <v>3459</v>
      </c>
      <c r="AO259" s="34">
        <v>3559</v>
      </c>
      <c r="AP259" s="34">
        <v>3659</v>
      </c>
      <c r="AQ259" s="34">
        <v>3758</v>
      </c>
      <c r="AR259" s="34">
        <v>3858</v>
      </c>
      <c r="AS259" s="34">
        <v>3958</v>
      </c>
      <c r="AT259" s="34">
        <v>4058</v>
      </c>
      <c r="AU259" s="34">
        <v>4157</v>
      </c>
      <c r="AV259" s="34">
        <v>4257</v>
      </c>
      <c r="AW259" s="34">
        <v>4357</v>
      </c>
      <c r="AX259" s="34">
        <v>4457</v>
      </c>
      <c r="AY259" s="34">
        <v>4556</v>
      </c>
      <c r="AZ259" s="34">
        <v>4656</v>
      </c>
      <c r="BA259" s="34">
        <v>4755.5</v>
      </c>
      <c r="BB259" s="34">
        <v>4855.1000000000004</v>
      </c>
      <c r="BC259" s="34">
        <v>4954.7</v>
      </c>
      <c r="BD259" s="34">
        <v>5054.3</v>
      </c>
      <c r="BE259" s="34">
        <v>5153.8999999999996</v>
      </c>
      <c r="BF259" s="34">
        <v>5253.5</v>
      </c>
      <c r="BG259" s="34">
        <v>5353.1</v>
      </c>
      <c r="BH259" s="34">
        <v>5452.7</v>
      </c>
      <c r="BI259" s="34">
        <v>5552.3</v>
      </c>
      <c r="BJ259" s="34">
        <v>5651.9</v>
      </c>
      <c r="BK259" s="34">
        <v>5751.5</v>
      </c>
      <c r="BL259" s="34">
        <v>5851.1</v>
      </c>
      <c r="BM259" s="34">
        <f t="shared" ref="BM259:BM280" si="50">SUM(BA259:BL259)</f>
        <v>63639.6</v>
      </c>
      <c r="BN259" s="34">
        <f t="shared" si="49"/>
        <v>4600</v>
      </c>
      <c r="BO259" s="34">
        <f t="shared" si="49"/>
        <v>4700</v>
      </c>
      <c r="BP259" s="34">
        <f t="shared" si="49"/>
        <v>4900</v>
      </c>
      <c r="BQ259" s="34">
        <f t="shared" si="49"/>
        <v>5000</v>
      </c>
      <c r="BR259" s="34">
        <f t="shared" si="49"/>
        <v>5100</v>
      </c>
      <c r="BS259" s="34">
        <f t="shared" si="49"/>
        <v>5200</v>
      </c>
      <c r="BT259" s="34">
        <f t="shared" si="49"/>
        <v>5400</v>
      </c>
      <c r="BU259" s="34">
        <f t="shared" si="49"/>
        <v>5500</v>
      </c>
      <c r="BV259" s="34">
        <f t="shared" si="49"/>
        <v>5600</v>
      </c>
      <c r="BW259" s="34">
        <f t="shared" si="49"/>
        <v>5800</v>
      </c>
      <c r="BX259" s="34">
        <f t="shared" si="49"/>
        <v>5900</v>
      </c>
      <c r="BY259" s="34">
        <f t="shared" si="49"/>
        <v>6000</v>
      </c>
      <c r="BZ259" s="64">
        <f t="shared" ref="BZ259:BZ280" si="51">ABS(PEARSON(E259:BL259,$E$1:$BL$1))</f>
        <v>0.74586763197080164</v>
      </c>
    </row>
    <row r="260" spans="1:78" x14ac:dyDescent="0.25">
      <c r="A260" s="44" t="s">
        <v>575</v>
      </c>
      <c r="B260" s="33">
        <v>11</v>
      </c>
      <c r="C260" s="32" t="s">
        <v>318</v>
      </c>
      <c r="D260" s="32" t="s">
        <v>576</v>
      </c>
      <c r="E260" s="34">
        <v>146200</v>
      </c>
      <c r="F260" s="34">
        <v>146200</v>
      </c>
      <c r="G260" s="34">
        <v>146200</v>
      </c>
      <c r="H260" s="34">
        <v>146200</v>
      </c>
      <c r="I260" s="34">
        <v>146200</v>
      </c>
      <c r="J260" s="34">
        <v>146200</v>
      </c>
      <c r="K260" s="34">
        <v>146200</v>
      </c>
      <c r="L260" s="34">
        <v>146200</v>
      </c>
      <c r="M260" s="34">
        <v>146200</v>
      </c>
      <c r="N260" s="34">
        <v>146200</v>
      </c>
      <c r="O260" s="34">
        <v>146200</v>
      </c>
      <c r="P260" s="34">
        <v>146200</v>
      </c>
      <c r="Q260" s="34">
        <v>146200</v>
      </c>
      <c r="R260" s="34">
        <v>146200</v>
      </c>
      <c r="S260" s="34">
        <v>146200</v>
      </c>
      <c r="T260" s="34">
        <v>146200</v>
      </c>
      <c r="U260" s="34">
        <v>148500</v>
      </c>
      <c r="V260" s="34">
        <v>148500</v>
      </c>
      <c r="W260" s="34">
        <v>148500</v>
      </c>
      <c r="X260" s="34">
        <v>148500</v>
      </c>
      <c r="Y260" s="34">
        <v>148500</v>
      </c>
      <c r="Z260" s="34">
        <v>148500</v>
      </c>
      <c r="AA260" s="34">
        <v>148500</v>
      </c>
      <c r="AB260" s="34">
        <v>148500</v>
      </c>
      <c r="AC260" s="34">
        <v>148500</v>
      </c>
      <c r="AD260" s="34">
        <v>148500</v>
      </c>
      <c r="AE260" s="34">
        <v>148500</v>
      </c>
      <c r="AF260" s="34">
        <v>148500</v>
      </c>
      <c r="AG260" s="34">
        <v>152750</v>
      </c>
      <c r="AH260" s="34">
        <v>152750</v>
      </c>
      <c r="AI260" s="34">
        <v>152750</v>
      </c>
      <c r="AJ260" s="34">
        <v>152750</v>
      </c>
      <c r="AK260" s="34">
        <v>152750</v>
      </c>
      <c r="AL260" s="34">
        <v>152750</v>
      </c>
      <c r="AM260" s="34">
        <v>152750</v>
      </c>
      <c r="AN260" s="34">
        <v>152750</v>
      </c>
      <c r="AO260" s="34">
        <v>152750</v>
      </c>
      <c r="AP260" s="34">
        <v>152750</v>
      </c>
      <c r="AQ260" s="34">
        <v>152750</v>
      </c>
      <c r="AR260" s="34">
        <v>152750</v>
      </c>
      <c r="AS260" s="34">
        <v>152750</v>
      </c>
      <c r="AT260" s="34">
        <v>152750</v>
      </c>
      <c r="AU260" s="34">
        <v>152750</v>
      </c>
      <c r="AV260" s="34">
        <v>152750</v>
      </c>
      <c r="AW260" s="34">
        <v>152750</v>
      </c>
      <c r="AX260" s="34">
        <v>152750</v>
      </c>
      <c r="AY260" s="34">
        <v>152750</v>
      </c>
      <c r="AZ260" s="34">
        <v>152750</v>
      </c>
      <c r="BA260" s="34">
        <v>152750</v>
      </c>
      <c r="BB260" s="34">
        <v>152750</v>
      </c>
      <c r="BC260" s="34">
        <v>152750</v>
      </c>
      <c r="BD260" s="34">
        <v>152750</v>
      </c>
      <c r="BE260" s="34">
        <v>152750</v>
      </c>
      <c r="BF260" s="34">
        <v>152750</v>
      </c>
      <c r="BG260" s="34">
        <v>152750</v>
      </c>
      <c r="BH260" s="34">
        <v>152750</v>
      </c>
      <c r="BI260" s="34">
        <v>152750</v>
      </c>
      <c r="BJ260" s="34">
        <v>152750</v>
      </c>
      <c r="BK260" s="34">
        <v>152750</v>
      </c>
      <c r="BL260" s="34">
        <v>152750</v>
      </c>
      <c r="BM260" s="34">
        <f t="shared" si="50"/>
        <v>1833000</v>
      </c>
      <c r="BN260" s="34">
        <f t="shared" si="49"/>
        <v>152800</v>
      </c>
      <c r="BO260" s="34">
        <f t="shared" si="49"/>
        <v>152800</v>
      </c>
      <c r="BP260" s="34">
        <f t="shared" si="49"/>
        <v>152800</v>
      </c>
      <c r="BQ260" s="34">
        <f t="shared" si="49"/>
        <v>152800</v>
      </c>
      <c r="BR260" s="34">
        <f t="shared" si="49"/>
        <v>152800</v>
      </c>
      <c r="BS260" s="34">
        <f t="shared" si="49"/>
        <v>152800</v>
      </c>
      <c r="BT260" s="34">
        <f t="shared" si="49"/>
        <v>152800</v>
      </c>
      <c r="BU260" s="34">
        <f t="shared" si="49"/>
        <v>152800</v>
      </c>
      <c r="BV260" s="34">
        <f t="shared" si="49"/>
        <v>152800</v>
      </c>
      <c r="BW260" s="34">
        <f t="shared" si="49"/>
        <v>152800</v>
      </c>
      <c r="BX260" s="34">
        <f t="shared" si="49"/>
        <v>152800</v>
      </c>
      <c r="BY260" s="34">
        <f t="shared" si="49"/>
        <v>152800</v>
      </c>
      <c r="BZ260" s="64">
        <f t="shared" si="51"/>
        <v>0.90602394723006063</v>
      </c>
    </row>
    <row r="261" spans="1:78" x14ac:dyDescent="0.25">
      <c r="A261" s="32" t="s">
        <v>577</v>
      </c>
      <c r="B261" s="33">
        <v>10</v>
      </c>
      <c r="C261" s="32" t="s">
        <v>318</v>
      </c>
      <c r="D261" s="32" t="s">
        <v>578</v>
      </c>
      <c r="E261" s="34">
        <v>8002</v>
      </c>
      <c r="F261" s="34">
        <v>7507</v>
      </c>
      <c r="G261" s="34">
        <v>8202</v>
      </c>
      <c r="H261" s="34">
        <v>7243</v>
      </c>
      <c r="I261" s="34">
        <v>7367</v>
      </c>
      <c r="J261" s="34">
        <v>8797</v>
      </c>
      <c r="K261" s="34">
        <v>8368</v>
      </c>
      <c r="L261" s="34">
        <v>9305</v>
      </c>
      <c r="M261" s="34">
        <v>7900</v>
      </c>
      <c r="N261" s="34">
        <v>8141</v>
      </c>
      <c r="O261" s="34">
        <v>7522</v>
      </c>
      <c r="P261" s="34">
        <v>7003</v>
      </c>
      <c r="Q261" s="34">
        <v>7380</v>
      </c>
      <c r="R261" s="34">
        <v>8098</v>
      </c>
      <c r="S261" s="34">
        <v>7699</v>
      </c>
      <c r="T261" s="34">
        <v>6920</v>
      </c>
      <c r="U261" s="34">
        <v>7590</v>
      </c>
      <c r="V261" s="34">
        <v>6130</v>
      </c>
      <c r="W261" s="34">
        <v>5035</v>
      </c>
      <c r="X261" s="34">
        <v>4206</v>
      </c>
      <c r="Y261" s="34">
        <v>4105</v>
      </c>
      <c r="Z261" s="34">
        <v>3212</v>
      </c>
      <c r="AA261" s="34">
        <v>3323</v>
      </c>
      <c r="AB261" s="34">
        <v>3103</v>
      </c>
      <c r="AC261" s="34">
        <v>3706</v>
      </c>
      <c r="AD261" s="34">
        <v>3409</v>
      </c>
      <c r="AE261" s="34">
        <v>2987</v>
      </c>
      <c r="AF261" s="34">
        <v>2704</v>
      </c>
      <c r="AG261" s="34">
        <v>919</v>
      </c>
      <c r="AH261" s="34">
        <v>334</v>
      </c>
      <c r="AI261" s="34">
        <v>139</v>
      </c>
      <c r="AJ261" s="34">
        <v>-1502</v>
      </c>
      <c r="AK261" s="34">
        <v>-1723</v>
      </c>
      <c r="AL261" s="34">
        <v>-1055</v>
      </c>
      <c r="AM261" s="34">
        <v>-1020</v>
      </c>
      <c r="AN261" s="34">
        <v>-638</v>
      </c>
      <c r="AO261" s="34">
        <v>-945</v>
      </c>
      <c r="AP261" s="34">
        <v>-1252</v>
      </c>
      <c r="AQ261" s="34">
        <v>-1559</v>
      </c>
      <c r="AR261" s="34">
        <v>-1866</v>
      </c>
      <c r="AS261" s="34">
        <v>-2173</v>
      </c>
      <c r="AT261" s="34">
        <v>-2480</v>
      </c>
      <c r="AU261" s="34">
        <v>-2787</v>
      </c>
      <c r="AV261" s="34">
        <v>-3094</v>
      </c>
      <c r="AW261" s="34">
        <v>-3401</v>
      </c>
      <c r="AX261" s="34">
        <v>-3708</v>
      </c>
      <c r="AY261" s="34">
        <v>-4015</v>
      </c>
      <c r="AZ261" s="34">
        <v>-4322</v>
      </c>
      <c r="BA261" s="34">
        <v>-4629</v>
      </c>
      <c r="BB261" s="34">
        <v>-4936</v>
      </c>
      <c r="BC261" s="34">
        <v>-5243</v>
      </c>
      <c r="BD261" s="34">
        <v>-5550</v>
      </c>
      <c r="BE261" s="34">
        <v>-5857</v>
      </c>
      <c r="BF261" s="34">
        <v>-6164</v>
      </c>
      <c r="BG261" s="34">
        <v>-6471</v>
      </c>
      <c r="BH261" s="34">
        <v>-6778</v>
      </c>
      <c r="BI261" s="34">
        <v>-7085</v>
      </c>
      <c r="BJ261" s="34">
        <v>-7392</v>
      </c>
      <c r="BK261" s="34">
        <v>-7699</v>
      </c>
      <c r="BL261" s="34">
        <v>-8006</v>
      </c>
      <c r="BM261" s="34">
        <f t="shared" si="50"/>
        <v>-75810</v>
      </c>
      <c r="BN261" s="34">
        <f t="shared" si="49"/>
        <v>-2300</v>
      </c>
      <c r="BO261" s="34">
        <f t="shared" si="49"/>
        <v>-3000</v>
      </c>
      <c r="BP261" s="34">
        <f t="shared" si="49"/>
        <v>-3700</v>
      </c>
      <c r="BQ261" s="34">
        <f t="shared" si="49"/>
        <v>-4500</v>
      </c>
      <c r="BR261" s="34">
        <f t="shared" si="49"/>
        <v>-5200</v>
      </c>
      <c r="BS261" s="34">
        <f t="shared" si="49"/>
        <v>-5900</v>
      </c>
      <c r="BT261" s="34">
        <f t="shared" si="49"/>
        <v>-6700</v>
      </c>
      <c r="BU261" s="34">
        <f t="shared" si="49"/>
        <v>-7400</v>
      </c>
      <c r="BV261" s="34">
        <f t="shared" si="49"/>
        <v>-8200</v>
      </c>
      <c r="BW261" s="34">
        <f t="shared" si="49"/>
        <v>-8900</v>
      </c>
      <c r="BX261" s="34">
        <f t="shared" si="49"/>
        <v>-9600</v>
      </c>
      <c r="BY261" s="34">
        <f t="shared" si="49"/>
        <v>-10400</v>
      </c>
      <c r="BZ261" s="64">
        <f t="shared" si="51"/>
        <v>0.98464380328859924</v>
      </c>
    </row>
    <row r="262" spans="1:78" x14ac:dyDescent="0.25">
      <c r="A262" s="32" t="s">
        <v>579</v>
      </c>
      <c r="B262" s="33">
        <v>10</v>
      </c>
      <c r="C262" s="32" t="s">
        <v>318</v>
      </c>
      <c r="D262" s="32" t="s">
        <v>580</v>
      </c>
      <c r="E262" s="34">
        <v>7524</v>
      </c>
      <c r="F262" s="34">
        <v>8514</v>
      </c>
      <c r="G262" s="34">
        <v>8686</v>
      </c>
      <c r="H262" s="34">
        <v>9288</v>
      </c>
      <c r="I262" s="34">
        <v>8376</v>
      </c>
      <c r="J262" s="34">
        <v>8146</v>
      </c>
      <c r="K262" s="34">
        <v>8464</v>
      </c>
      <c r="L262" s="34">
        <v>7867</v>
      </c>
      <c r="M262" s="34">
        <v>9173</v>
      </c>
      <c r="N262" s="34">
        <v>8833</v>
      </c>
      <c r="O262" s="34">
        <v>9136</v>
      </c>
      <c r="P262" s="34">
        <v>8188</v>
      </c>
      <c r="Q262" s="34">
        <v>8858</v>
      </c>
      <c r="R262" s="34">
        <v>8551</v>
      </c>
      <c r="S262" s="34">
        <v>7372</v>
      </c>
      <c r="T262" s="34">
        <v>7665</v>
      </c>
      <c r="U262" s="34">
        <v>7448</v>
      </c>
      <c r="V262" s="34">
        <v>7759</v>
      </c>
      <c r="W262" s="34">
        <v>9040</v>
      </c>
      <c r="X262" s="34">
        <v>9079</v>
      </c>
      <c r="Y262" s="34">
        <v>8706</v>
      </c>
      <c r="Z262" s="34">
        <v>7292</v>
      </c>
      <c r="AA262" s="34">
        <v>5984</v>
      </c>
      <c r="AB262" s="34">
        <v>7763</v>
      </c>
      <c r="AC262" s="34">
        <v>6644</v>
      </c>
      <c r="AD262" s="34">
        <v>6731</v>
      </c>
      <c r="AE262" s="34">
        <v>6677</v>
      </c>
      <c r="AF262" s="34">
        <v>7318</v>
      </c>
      <c r="AG262" s="34">
        <v>6274</v>
      </c>
      <c r="AH262" s="34">
        <v>7858</v>
      </c>
      <c r="AI262" s="34">
        <v>7314</v>
      </c>
      <c r="AJ262" s="34">
        <v>5857</v>
      </c>
      <c r="AK262" s="34">
        <v>4636</v>
      </c>
      <c r="AL262" s="34">
        <v>4661</v>
      </c>
      <c r="AM262" s="34">
        <v>4474</v>
      </c>
      <c r="AN262" s="34">
        <v>5893</v>
      </c>
      <c r="AO262" s="34">
        <v>5798</v>
      </c>
      <c r="AP262" s="34">
        <v>5703</v>
      </c>
      <c r="AQ262" s="34">
        <v>5608</v>
      </c>
      <c r="AR262" s="34">
        <v>5513</v>
      </c>
      <c r="AS262" s="34">
        <v>5418</v>
      </c>
      <c r="AT262" s="34">
        <v>5323</v>
      </c>
      <c r="AU262" s="34">
        <v>5228</v>
      </c>
      <c r="AV262" s="34">
        <v>5133</v>
      </c>
      <c r="AW262" s="34">
        <v>5038</v>
      </c>
      <c r="AX262" s="34">
        <v>4942</v>
      </c>
      <c r="AY262" s="34">
        <v>4847</v>
      </c>
      <c r="AZ262" s="34">
        <v>4752</v>
      </c>
      <c r="BA262" s="34">
        <v>4656.5</v>
      </c>
      <c r="BB262" s="34">
        <v>4561.2</v>
      </c>
      <c r="BC262" s="34">
        <v>4465.8999999999996</v>
      </c>
      <c r="BD262" s="34">
        <v>4370.6000000000004</v>
      </c>
      <c r="BE262" s="34">
        <v>4275.3</v>
      </c>
      <c r="BF262" s="34">
        <v>4180</v>
      </c>
      <c r="BG262" s="34">
        <v>4084.7</v>
      </c>
      <c r="BH262" s="34">
        <v>3989.4</v>
      </c>
      <c r="BI262" s="34">
        <v>3894.1</v>
      </c>
      <c r="BJ262" s="34">
        <v>3798.8</v>
      </c>
      <c r="BK262" s="34">
        <v>3703.5</v>
      </c>
      <c r="BL262" s="34">
        <v>3608.2</v>
      </c>
      <c r="BM262" s="34">
        <f t="shared" si="50"/>
        <v>49588.2</v>
      </c>
      <c r="BN262" s="34">
        <f t="shared" si="49"/>
        <v>4500</v>
      </c>
      <c r="BO262" s="34">
        <f t="shared" si="49"/>
        <v>4500</v>
      </c>
      <c r="BP262" s="34">
        <f t="shared" si="49"/>
        <v>4400</v>
      </c>
      <c r="BQ262" s="34">
        <f t="shared" si="49"/>
        <v>4300</v>
      </c>
      <c r="BR262" s="34">
        <f t="shared" si="49"/>
        <v>4200</v>
      </c>
      <c r="BS262" s="34">
        <f t="shared" si="49"/>
        <v>4200</v>
      </c>
      <c r="BT262" s="34">
        <f t="shared" si="49"/>
        <v>4100</v>
      </c>
      <c r="BU262" s="34">
        <f t="shared" si="49"/>
        <v>4000</v>
      </c>
      <c r="BV262" s="34">
        <f t="shared" si="49"/>
        <v>3900</v>
      </c>
      <c r="BW262" s="34">
        <f t="shared" si="49"/>
        <v>3900</v>
      </c>
      <c r="BX262" s="34">
        <f t="shared" si="49"/>
        <v>3800</v>
      </c>
      <c r="BY262" s="34">
        <f t="shared" si="49"/>
        <v>3700</v>
      </c>
      <c r="BZ262" s="64">
        <f t="shared" si="51"/>
        <v>0.92726122113589116</v>
      </c>
    </row>
    <row r="263" spans="1:78" x14ac:dyDescent="0.25">
      <c r="A263" s="32" t="s">
        <v>581</v>
      </c>
      <c r="B263" s="33">
        <v>10</v>
      </c>
      <c r="C263" s="32" t="s">
        <v>318</v>
      </c>
      <c r="D263" s="32" t="s">
        <v>582</v>
      </c>
      <c r="E263" s="34">
        <v>6270</v>
      </c>
      <c r="F263" s="34">
        <v>6227</v>
      </c>
      <c r="G263" s="34">
        <v>6629</v>
      </c>
      <c r="H263" s="34">
        <v>6941</v>
      </c>
      <c r="I263" s="34">
        <v>6553</v>
      </c>
      <c r="J263" s="34">
        <v>6929</v>
      </c>
      <c r="K263" s="34">
        <v>6197</v>
      </c>
      <c r="L263" s="34">
        <v>6425</v>
      </c>
      <c r="M263" s="34">
        <v>5854</v>
      </c>
      <c r="N263" s="34">
        <v>6540</v>
      </c>
      <c r="O263" s="34">
        <v>7530</v>
      </c>
      <c r="P263" s="34">
        <v>8468</v>
      </c>
      <c r="Q263" s="34">
        <v>9003</v>
      </c>
      <c r="R263" s="34">
        <v>9800</v>
      </c>
      <c r="S263" s="34">
        <v>10841</v>
      </c>
      <c r="T263" s="34">
        <v>10406</v>
      </c>
      <c r="U263" s="34">
        <v>10980</v>
      </c>
      <c r="V263" s="34">
        <v>10881</v>
      </c>
      <c r="W263" s="34">
        <v>11041</v>
      </c>
      <c r="X263" s="34">
        <v>10739</v>
      </c>
      <c r="Y263" s="34">
        <v>9442</v>
      </c>
      <c r="Z263" s="34">
        <v>9810</v>
      </c>
      <c r="AA263" s="34">
        <v>9102</v>
      </c>
      <c r="AB263" s="34">
        <v>8364</v>
      </c>
      <c r="AC263" s="34">
        <v>7702</v>
      </c>
      <c r="AD263" s="34">
        <v>8108</v>
      </c>
      <c r="AE263" s="34">
        <v>8568</v>
      </c>
      <c r="AF263" s="34">
        <v>9335</v>
      </c>
      <c r="AG263" s="34">
        <v>9370</v>
      </c>
      <c r="AH263" s="34">
        <v>8482</v>
      </c>
      <c r="AI263" s="34">
        <v>9519</v>
      </c>
      <c r="AJ263" s="34">
        <v>10361</v>
      </c>
      <c r="AK263" s="34">
        <v>10496</v>
      </c>
      <c r="AL263" s="34">
        <v>9806</v>
      </c>
      <c r="AM263" s="34">
        <v>11089</v>
      </c>
      <c r="AN263" s="34">
        <v>10701</v>
      </c>
      <c r="AO263" s="34">
        <v>10814</v>
      </c>
      <c r="AP263" s="34">
        <v>10926</v>
      </c>
      <c r="AQ263" s="34">
        <v>11038</v>
      </c>
      <c r="AR263" s="34">
        <v>11151</v>
      </c>
      <c r="AS263" s="34">
        <v>11263</v>
      </c>
      <c r="AT263" s="34">
        <v>11375</v>
      </c>
      <c r="AU263" s="34">
        <v>11487</v>
      </c>
      <c r="AV263" s="34">
        <v>11600</v>
      </c>
      <c r="AW263" s="34">
        <v>11712</v>
      </c>
      <c r="AX263" s="34">
        <v>11824</v>
      </c>
      <c r="AY263" s="34">
        <v>11937</v>
      </c>
      <c r="AZ263" s="34">
        <v>12049</v>
      </c>
      <c r="BA263" s="34">
        <v>12161.5</v>
      </c>
      <c r="BB263" s="34">
        <v>12273.9</v>
      </c>
      <c r="BC263" s="34">
        <v>12386.3</v>
      </c>
      <c r="BD263" s="34">
        <v>12498.7</v>
      </c>
      <c r="BE263" s="34">
        <v>12611.1</v>
      </c>
      <c r="BF263" s="34">
        <v>12723.5</v>
      </c>
      <c r="BG263" s="34">
        <v>12835.9</v>
      </c>
      <c r="BH263" s="34">
        <v>12948.3</v>
      </c>
      <c r="BI263" s="34">
        <v>13060.7</v>
      </c>
      <c r="BJ263" s="34">
        <v>13173.1</v>
      </c>
      <c r="BK263" s="34">
        <v>13285.5</v>
      </c>
      <c r="BL263" s="34">
        <v>13397.9</v>
      </c>
      <c r="BM263" s="34">
        <f t="shared" si="50"/>
        <v>153356.4</v>
      </c>
      <c r="BN263" s="34">
        <f t="shared" si="49"/>
        <v>12100</v>
      </c>
      <c r="BO263" s="34">
        <f t="shared" si="49"/>
        <v>12200</v>
      </c>
      <c r="BP263" s="34">
        <f t="shared" si="49"/>
        <v>12300</v>
      </c>
      <c r="BQ263" s="34">
        <f t="shared" si="49"/>
        <v>12500</v>
      </c>
      <c r="BR263" s="34">
        <f t="shared" si="49"/>
        <v>12600</v>
      </c>
      <c r="BS263" s="34">
        <f t="shared" si="49"/>
        <v>12700</v>
      </c>
      <c r="BT263" s="34">
        <f t="shared" si="49"/>
        <v>12800</v>
      </c>
      <c r="BU263" s="34">
        <f t="shared" si="49"/>
        <v>13000</v>
      </c>
      <c r="BV263" s="34">
        <f t="shared" si="49"/>
        <v>13100</v>
      </c>
      <c r="BW263" s="34">
        <f t="shared" si="49"/>
        <v>13200</v>
      </c>
      <c r="BX263" s="34">
        <f t="shared" si="49"/>
        <v>13300</v>
      </c>
      <c r="BY263" s="34">
        <f t="shared" si="49"/>
        <v>13500</v>
      </c>
      <c r="BZ263" s="64">
        <f t="shared" si="51"/>
        <v>0.89855995788646637</v>
      </c>
    </row>
    <row r="264" spans="1:78" x14ac:dyDescent="0.25">
      <c r="A264" s="32" t="s">
        <v>583</v>
      </c>
      <c r="B264" s="33">
        <v>10</v>
      </c>
      <c r="C264" s="32" t="s">
        <v>318</v>
      </c>
      <c r="D264" s="32" t="s">
        <v>584</v>
      </c>
      <c r="E264" s="34">
        <v>4001</v>
      </c>
      <c r="F264" s="34">
        <v>3774</v>
      </c>
      <c r="G264" s="34">
        <v>5349</v>
      </c>
      <c r="H264" s="34">
        <v>5439</v>
      </c>
      <c r="I264" s="34">
        <v>6773</v>
      </c>
      <c r="J264" s="34">
        <v>7819</v>
      </c>
      <c r="K264" s="34">
        <v>8717</v>
      </c>
      <c r="L264" s="34">
        <v>9034</v>
      </c>
      <c r="M264" s="34">
        <v>9720</v>
      </c>
      <c r="N264" s="34">
        <v>8781</v>
      </c>
      <c r="O264" s="34">
        <v>7201</v>
      </c>
      <c r="P264" s="34">
        <v>7305</v>
      </c>
      <c r="Q264" s="34">
        <v>6954</v>
      </c>
      <c r="R264" s="34">
        <v>6545</v>
      </c>
      <c r="S264" s="34">
        <v>6500</v>
      </c>
      <c r="T264" s="34">
        <v>6622</v>
      </c>
      <c r="U264" s="34">
        <v>7441</v>
      </c>
      <c r="V264" s="34">
        <v>6134</v>
      </c>
      <c r="W264" s="34">
        <v>6240</v>
      </c>
      <c r="X264" s="34">
        <v>4442</v>
      </c>
      <c r="Y264" s="34">
        <v>4291</v>
      </c>
      <c r="Z264" s="34">
        <v>4392</v>
      </c>
      <c r="AA264" s="34">
        <v>3122</v>
      </c>
      <c r="AB264" s="34">
        <v>2862</v>
      </c>
      <c r="AC264" s="34">
        <v>3268</v>
      </c>
      <c r="AD264" s="34">
        <v>4572</v>
      </c>
      <c r="AE264" s="34">
        <v>4840</v>
      </c>
      <c r="AF264" s="34">
        <v>5143</v>
      </c>
      <c r="AG264" s="34">
        <v>5512</v>
      </c>
      <c r="AH264" s="34">
        <v>5779</v>
      </c>
      <c r="AI264" s="34">
        <v>6159</v>
      </c>
      <c r="AJ264" s="34">
        <v>6164</v>
      </c>
      <c r="AK264" s="34">
        <v>7590</v>
      </c>
      <c r="AL264" s="34">
        <v>8147</v>
      </c>
      <c r="AM264" s="34">
        <v>8671</v>
      </c>
      <c r="AN264" s="34">
        <v>5722</v>
      </c>
      <c r="AO264" s="34">
        <v>5698</v>
      </c>
      <c r="AP264" s="34">
        <v>5674</v>
      </c>
      <c r="AQ264" s="34">
        <v>5650</v>
      </c>
      <c r="AR264" s="34">
        <v>5626</v>
      </c>
      <c r="AS264" s="34">
        <v>5602</v>
      </c>
      <c r="AT264" s="34">
        <v>5578</v>
      </c>
      <c r="AU264" s="34">
        <v>5555</v>
      </c>
      <c r="AV264" s="34">
        <v>5531</v>
      </c>
      <c r="AW264" s="34">
        <v>5507</v>
      </c>
      <c r="AX264" s="34">
        <v>5483</v>
      </c>
      <c r="AY264" s="34">
        <v>5459</v>
      </c>
      <c r="AZ264" s="34">
        <v>5435</v>
      </c>
      <c r="BA264" s="34">
        <v>5411</v>
      </c>
      <c r="BB264" s="34">
        <v>5387</v>
      </c>
      <c r="BC264" s="34">
        <v>5363</v>
      </c>
      <c r="BD264" s="34">
        <v>5339</v>
      </c>
      <c r="BE264" s="34">
        <v>5315</v>
      </c>
      <c r="BF264" s="34">
        <v>5291</v>
      </c>
      <c r="BG264" s="34">
        <v>5267</v>
      </c>
      <c r="BH264" s="34">
        <v>5243</v>
      </c>
      <c r="BI264" s="34">
        <v>5219</v>
      </c>
      <c r="BJ264" s="34">
        <v>5195</v>
      </c>
      <c r="BK264" s="34">
        <v>5171</v>
      </c>
      <c r="BL264" s="34">
        <v>5147</v>
      </c>
      <c r="BM264" s="34">
        <f t="shared" si="50"/>
        <v>63348</v>
      </c>
      <c r="BN264" s="34">
        <f t="shared" si="49"/>
        <v>5400</v>
      </c>
      <c r="BO264" s="34">
        <f t="shared" si="49"/>
        <v>5400</v>
      </c>
      <c r="BP264" s="34">
        <f t="shared" si="49"/>
        <v>5400</v>
      </c>
      <c r="BQ264" s="34">
        <f t="shared" si="49"/>
        <v>5300</v>
      </c>
      <c r="BR264" s="34">
        <f t="shared" si="49"/>
        <v>5300</v>
      </c>
      <c r="BS264" s="34">
        <f t="shared" si="49"/>
        <v>5300</v>
      </c>
      <c r="BT264" s="34">
        <f t="shared" si="49"/>
        <v>5300</v>
      </c>
      <c r="BU264" s="34">
        <f t="shared" si="49"/>
        <v>5200</v>
      </c>
      <c r="BV264" s="34">
        <f t="shared" si="49"/>
        <v>5200</v>
      </c>
      <c r="BW264" s="34">
        <f t="shared" si="49"/>
        <v>5200</v>
      </c>
      <c r="BX264" s="34">
        <f t="shared" si="49"/>
        <v>5200</v>
      </c>
      <c r="BY264" s="34">
        <f t="shared" si="49"/>
        <v>5200</v>
      </c>
      <c r="BZ264" s="64">
        <f t="shared" si="51"/>
        <v>0.29426025038380799</v>
      </c>
    </row>
    <row r="265" spans="1:78" x14ac:dyDescent="0.25">
      <c r="A265" s="32" t="s">
        <v>585</v>
      </c>
      <c r="B265" s="33">
        <v>10</v>
      </c>
      <c r="C265" s="32" t="s">
        <v>318</v>
      </c>
      <c r="D265" s="32" t="s">
        <v>586</v>
      </c>
      <c r="E265" s="34">
        <v>12205</v>
      </c>
      <c r="F265" s="34">
        <v>11055</v>
      </c>
      <c r="G265" s="34">
        <v>9558</v>
      </c>
      <c r="H265" s="34">
        <v>8890</v>
      </c>
      <c r="I265" s="34">
        <v>8878</v>
      </c>
      <c r="J265" s="34">
        <v>9756</v>
      </c>
      <c r="K265" s="34">
        <v>10038</v>
      </c>
      <c r="L265" s="34">
        <v>8844</v>
      </c>
      <c r="M265" s="34">
        <v>8244</v>
      </c>
      <c r="N265" s="34">
        <v>6738</v>
      </c>
      <c r="O265" s="34">
        <v>6997</v>
      </c>
      <c r="P265" s="34">
        <v>7765</v>
      </c>
      <c r="Q265" s="34">
        <v>7634</v>
      </c>
      <c r="R265" s="34">
        <v>8973</v>
      </c>
      <c r="S265" s="34">
        <v>9286</v>
      </c>
      <c r="T265" s="34">
        <v>8790</v>
      </c>
      <c r="U265" s="34">
        <v>10103</v>
      </c>
      <c r="V265" s="34">
        <v>10049</v>
      </c>
      <c r="W265" s="34">
        <v>9621</v>
      </c>
      <c r="X265" s="34">
        <v>10119</v>
      </c>
      <c r="Y265" s="34">
        <v>8496</v>
      </c>
      <c r="Z265" s="34">
        <v>9585</v>
      </c>
      <c r="AA265" s="34">
        <v>9315</v>
      </c>
      <c r="AB265" s="34">
        <v>7931</v>
      </c>
      <c r="AC265" s="34">
        <v>9046</v>
      </c>
      <c r="AD265" s="34">
        <v>8738</v>
      </c>
      <c r="AE265" s="34">
        <v>7689</v>
      </c>
      <c r="AF265" s="34">
        <v>9151</v>
      </c>
      <c r="AG265" s="34">
        <v>11016</v>
      </c>
      <c r="AH265" s="34">
        <v>11606</v>
      </c>
      <c r="AI265" s="34">
        <v>11273</v>
      </c>
      <c r="AJ265" s="34">
        <v>12341</v>
      </c>
      <c r="AK265" s="34">
        <v>11015</v>
      </c>
      <c r="AL265" s="34">
        <v>10957</v>
      </c>
      <c r="AM265" s="34">
        <v>9238</v>
      </c>
      <c r="AN265" s="34">
        <v>10072</v>
      </c>
      <c r="AO265" s="34">
        <v>10106</v>
      </c>
      <c r="AP265" s="34">
        <v>10141</v>
      </c>
      <c r="AQ265" s="34">
        <v>10175</v>
      </c>
      <c r="AR265" s="34">
        <v>10209</v>
      </c>
      <c r="AS265" s="34">
        <v>10244</v>
      </c>
      <c r="AT265" s="34">
        <v>10278</v>
      </c>
      <c r="AU265" s="34">
        <v>10312</v>
      </c>
      <c r="AV265" s="34">
        <v>10346</v>
      </c>
      <c r="AW265" s="34">
        <v>10381</v>
      </c>
      <c r="AX265" s="34">
        <v>10415</v>
      </c>
      <c r="AY265" s="34">
        <v>10449</v>
      </c>
      <c r="AZ265" s="34">
        <v>10483</v>
      </c>
      <c r="BA265" s="34">
        <v>10517</v>
      </c>
      <c r="BB265" s="34">
        <v>10551</v>
      </c>
      <c r="BC265" s="34">
        <v>10585</v>
      </c>
      <c r="BD265" s="34">
        <v>10619</v>
      </c>
      <c r="BE265" s="34">
        <v>10653</v>
      </c>
      <c r="BF265" s="34">
        <v>10687</v>
      </c>
      <c r="BG265" s="34">
        <v>10721</v>
      </c>
      <c r="BH265" s="34">
        <v>10755</v>
      </c>
      <c r="BI265" s="34">
        <v>10789</v>
      </c>
      <c r="BJ265" s="34">
        <v>10823</v>
      </c>
      <c r="BK265" s="34">
        <v>10857</v>
      </c>
      <c r="BL265" s="34">
        <v>10891</v>
      </c>
      <c r="BM265" s="34">
        <f t="shared" si="50"/>
        <v>128448</v>
      </c>
      <c r="BN265" s="34">
        <f t="shared" si="49"/>
        <v>10500</v>
      </c>
      <c r="BO265" s="34">
        <f t="shared" si="49"/>
        <v>10500</v>
      </c>
      <c r="BP265" s="34">
        <f t="shared" si="49"/>
        <v>10600</v>
      </c>
      <c r="BQ265" s="34">
        <f t="shared" si="49"/>
        <v>10600</v>
      </c>
      <c r="BR265" s="34">
        <f t="shared" si="49"/>
        <v>10700</v>
      </c>
      <c r="BS265" s="34">
        <f t="shared" si="49"/>
        <v>10700</v>
      </c>
      <c r="BT265" s="34">
        <f t="shared" si="49"/>
        <v>10700</v>
      </c>
      <c r="BU265" s="34">
        <f t="shared" si="49"/>
        <v>10800</v>
      </c>
      <c r="BV265" s="34">
        <f t="shared" si="49"/>
        <v>10800</v>
      </c>
      <c r="BW265" s="34">
        <f t="shared" si="49"/>
        <v>10800</v>
      </c>
      <c r="BX265" s="34">
        <f t="shared" si="49"/>
        <v>10900</v>
      </c>
      <c r="BY265" s="34">
        <f t="shared" si="49"/>
        <v>10900</v>
      </c>
      <c r="BZ265" s="64">
        <f t="shared" si="51"/>
        <v>0.5067975206444586</v>
      </c>
    </row>
    <row r="266" spans="1:78" x14ac:dyDescent="0.25">
      <c r="A266" s="32" t="s">
        <v>587</v>
      </c>
      <c r="B266" s="33">
        <v>10</v>
      </c>
      <c r="C266" s="32" t="s">
        <v>318</v>
      </c>
      <c r="D266" s="32" t="s">
        <v>588</v>
      </c>
      <c r="E266" s="34">
        <v>7281</v>
      </c>
      <c r="F266" s="34">
        <v>9177</v>
      </c>
      <c r="G266" s="34">
        <v>8234</v>
      </c>
      <c r="H266" s="34">
        <v>8842</v>
      </c>
      <c r="I266" s="34">
        <v>9183</v>
      </c>
      <c r="J266" s="34">
        <v>8946</v>
      </c>
      <c r="K266" s="34">
        <v>8735</v>
      </c>
      <c r="L266" s="34">
        <v>7813</v>
      </c>
      <c r="M266" s="34">
        <v>8791</v>
      </c>
      <c r="N266" s="34">
        <v>9446</v>
      </c>
      <c r="O266" s="34">
        <v>10860</v>
      </c>
      <c r="P266" s="34">
        <v>12631</v>
      </c>
      <c r="Q266" s="34">
        <v>12474</v>
      </c>
      <c r="R266" s="34">
        <v>12373</v>
      </c>
      <c r="S266" s="34">
        <v>12423</v>
      </c>
      <c r="T266" s="34">
        <v>12587</v>
      </c>
      <c r="U266" s="34">
        <v>12899</v>
      </c>
      <c r="V266" s="34">
        <v>12190</v>
      </c>
      <c r="W266" s="34">
        <v>12754</v>
      </c>
      <c r="X266" s="34">
        <v>13793</v>
      </c>
      <c r="Y266" s="34">
        <v>13937</v>
      </c>
      <c r="Z266" s="34">
        <v>13746</v>
      </c>
      <c r="AA266" s="34">
        <v>13327</v>
      </c>
      <c r="AB266" s="34">
        <v>12673</v>
      </c>
      <c r="AC266" s="34">
        <v>12124</v>
      </c>
      <c r="AD266" s="34">
        <v>13027</v>
      </c>
      <c r="AE266" s="34">
        <v>13680</v>
      </c>
      <c r="AF266" s="34">
        <v>15197</v>
      </c>
      <c r="AG266" s="34">
        <v>13843</v>
      </c>
      <c r="AH266" s="34">
        <v>14524</v>
      </c>
      <c r="AI266" s="34">
        <v>14464</v>
      </c>
      <c r="AJ266" s="34">
        <v>15248</v>
      </c>
      <c r="AK266" s="34">
        <v>14439</v>
      </c>
      <c r="AL266" s="34">
        <v>15176</v>
      </c>
      <c r="AM266" s="34">
        <v>15063</v>
      </c>
      <c r="AN266" s="34">
        <v>15962</v>
      </c>
      <c r="AO266" s="34">
        <v>16179</v>
      </c>
      <c r="AP266" s="34">
        <v>16396</v>
      </c>
      <c r="AQ266" s="34">
        <v>16613</v>
      </c>
      <c r="AR266" s="34">
        <v>16830</v>
      </c>
      <c r="AS266" s="34">
        <v>17047</v>
      </c>
      <c r="AT266" s="34">
        <v>17264</v>
      </c>
      <c r="AU266" s="34">
        <v>17481</v>
      </c>
      <c r="AV266" s="34">
        <v>17698</v>
      </c>
      <c r="AW266" s="34">
        <v>17916</v>
      </c>
      <c r="AX266" s="34">
        <v>18133</v>
      </c>
      <c r="AY266" s="34">
        <v>18350</v>
      </c>
      <c r="AZ266" s="34">
        <v>18567</v>
      </c>
      <c r="BA266" s="34">
        <v>18784</v>
      </c>
      <c r="BB266" s="34">
        <v>19001</v>
      </c>
      <c r="BC266" s="34">
        <v>19218</v>
      </c>
      <c r="BD266" s="34">
        <v>19435</v>
      </c>
      <c r="BE266" s="34">
        <v>19652</v>
      </c>
      <c r="BF266" s="34">
        <v>19869</v>
      </c>
      <c r="BG266" s="34">
        <v>20086</v>
      </c>
      <c r="BH266" s="34">
        <v>20303</v>
      </c>
      <c r="BI266" s="34">
        <v>20520</v>
      </c>
      <c r="BJ266" s="34">
        <v>20737</v>
      </c>
      <c r="BK266" s="34">
        <v>20954</v>
      </c>
      <c r="BL266" s="34">
        <v>21171</v>
      </c>
      <c r="BM266" s="34">
        <f t="shared" si="50"/>
        <v>239730</v>
      </c>
      <c r="BN266" s="34">
        <f t="shared" si="49"/>
        <v>18600</v>
      </c>
      <c r="BO266" s="34">
        <f t="shared" si="49"/>
        <v>18900</v>
      </c>
      <c r="BP266" s="34">
        <f t="shared" si="49"/>
        <v>19100</v>
      </c>
      <c r="BQ266" s="34">
        <f t="shared" si="49"/>
        <v>19400</v>
      </c>
      <c r="BR266" s="34">
        <f t="shared" si="49"/>
        <v>19600</v>
      </c>
      <c r="BS266" s="34">
        <f t="shared" si="49"/>
        <v>19900</v>
      </c>
      <c r="BT266" s="34">
        <f t="shared" ref="BN266:BY280" si="52">ROUND($BM266/SUM($AO266:$AZ266)*AU266,-2)</f>
        <v>20100</v>
      </c>
      <c r="BU266" s="34">
        <f t="shared" si="52"/>
        <v>20400</v>
      </c>
      <c r="BV266" s="34">
        <f t="shared" si="52"/>
        <v>20600</v>
      </c>
      <c r="BW266" s="34">
        <f t="shared" si="52"/>
        <v>20900</v>
      </c>
      <c r="BX266" s="34">
        <f t="shared" si="52"/>
        <v>21100</v>
      </c>
      <c r="BY266" s="34">
        <f t="shared" si="52"/>
        <v>21400</v>
      </c>
      <c r="BZ266" s="64">
        <f t="shared" si="51"/>
        <v>0.98244296737496117</v>
      </c>
    </row>
    <row r="267" spans="1:78" x14ac:dyDescent="0.25">
      <c r="A267" s="32" t="s">
        <v>589</v>
      </c>
      <c r="B267" s="33">
        <v>10</v>
      </c>
      <c r="C267" s="32" t="s">
        <v>318</v>
      </c>
      <c r="D267" s="32" t="s">
        <v>590</v>
      </c>
      <c r="E267" s="34">
        <v>11864</v>
      </c>
      <c r="F267" s="34">
        <v>12889</v>
      </c>
      <c r="G267" s="34">
        <v>13151</v>
      </c>
      <c r="H267" s="34">
        <v>13066</v>
      </c>
      <c r="I267" s="34">
        <v>12369</v>
      </c>
      <c r="J267" s="34">
        <v>13297</v>
      </c>
      <c r="K267" s="34">
        <v>14246</v>
      </c>
      <c r="L267" s="34">
        <v>15573</v>
      </c>
      <c r="M267" s="34">
        <v>16039</v>
      </c>
      <c r="N267" s="34">
        <v>16119</v>
      </c>
      <c r="O267" s="34">
        <v>16563</v>
      </c>
      <c r="P267" s="34">
        <v>17642</v>
      </c>
      <c r="Q267" s="34">
        <v>16802</v>
      </c>
      <c r="R267" s="34">
        <v>17130</v>
      </c>
      <c r="S267" s="34">
        <v>17432</v>
      </c>
      <c r="T267" s="34">
        <v>18706</v>
      </c>
      <c r="U267" s="34">
        <v>18088</v>
      </c>
      <c r="V267" s="34">
        <v>18457</v>
      </c>
      <c r="W267" s="34">
        <v>18226</v>
      </c>
      <c r="X267" s="34">
        <v>18236</v>
      </c>
      <c r="Y267" s="34">
        <v>17714</v>
      </c>
      <c r="Z267" s="34">
        <v>17574</v>
      </c>
      <c r="AA267" s="34">
        <v>16200</v>
      </c>
      <c r="AB267" s="34">
        <v>16755</v>
      </c>
      <c r="AC267" s="34">
        <v>16496</v>
      </c>
      <c r="AD267" s="34">
        <v>17148</v>
      </c>
      <c r="AE267" s="34">
        <v>17441</v>
      </c>
      <c r="AF267" s="34">
        <v>17436</v>
      </c>
      <c r="AG267" s="34">
        <v>17480</v>
      </c>
      <c r="AH267" s="34">
        <v>16916</v>
      </c>
      <c r="AI267" s="34">
        <v>17762</v>
      </c>
      <c r="AJ267" s="34">
        <v>17341</v>
      </c>
      <c r="AK267" s="34">
        <v>16172</v>
      </c>
      <c r="AL267" s="34">
        <v>16349</v>
      </c>
      <c r="AM267" s="34">
        <v>16567</v>
      </c>
      <c r="AN267" s="34">
        <v>18450</v>
      </c>
      <c r="AO267" s="34">
        <v>18568</v>
      </c>
      <c r="AP267" s="34">
        <v>18686</v>
      </c>
      <c r="AQ267" s="34">
        <v>18804</v>
      </c>
      <c r="AR267" s="34">
        <v>18923</v>
      </c>
      <c r="AS267" s="34">
        <v>19041</v>
      </c>
      <c r="AT267" s="34">
        <v>19159</v>
      </c>
      <c r="AU267" s="34">
        <v>19277</v>
      </c>
      <c r="AV267" s="34">
        <v>19396</v>
      </c>
      <c r="AW267" s="34">
        <v>19514</v>
      </c>
      <c r="AX267" s="34">
        <v>19632</v>
      </c>
      <c r="AY267" s="34">
        <v>19750</v>
      </c>
      <c r="AZ267" s="34">
        <v>19869</v>
      </c>
      <c r="BA267" s="34">
        <v>19987</v>
      </c>
      <c r="BB267" s="34">
        <v>20105.3</v>
      </c>
      <c r="BC267" s="34">
        <v>20223.599999999999</v>
      </c>
      <c r="BD267" s="34">
        <v>20341.900000000001</v>
      </c>
      <c r="BE267" s="34">
        <v>20460.2</v>
      </c>
      <c r="BF267" s="34">
        <v>20578.5</v>
      </c>
      <c r="BG267" s="34">
        <v>20696.8</v>
      </c>
      <c r="BH267" s="34">
        <v>20815.099999999999</v>
      </c>
      <c r="BI267" s="34">
        <v>20933.400000000001</v>
      </c>
      <c r="BJ267" s="34">
        <v>21051.7</v>
      </c>
      <c r="BK267" s="34">
        <v>21170</v>
      </c>
      <c r="BL267" s="34">
        <v>21288.3</v>
      </c>
      <c r="BM267" s="34">
        <f t="shared" si="50"/>
        <v>247651.8</v>
      </c>
      <c r="BN267" s="34">
        <f t="shared" si="52"/>
        <v>19900</v>
      </c>
      <c r="BO267" s="34">
        <f t="shared" si="52"/>
        <v>20100</v>
      </c>
      <c r="BP267" s="34">
        <f t="shared" si="52"/>
        <v>20200</v>
      </c>
      <c r="BQ267" s="34">
        <f t="shared" si="52"/>
        <v>20300</v>
      </c>
      <c r="BR267" s="34">
        <f t="shared" si="52"/>
        <v>20400</v>
      </c>
      <c r="BS267" s="34">
        <f t="shared" si="52"/>
        <v>20600</v>
      </c>
      <c r="BT267" s="34">
        <f t="shared" si="52"/>
        <v>20700</v>
      </c>
      <c r="BU267" s="34">
        <f t="shared" si="52"/>
        <v>20800</v>
      </c>
      <c r="BV267" s="34">
        <f t="shared" si="52"/>
        <v>21000</v>
      </c>
      <c r="BW267" s="34">
        <f t="shared" si="52"/>
        <v>21100</v>
      </c>
      <c r="BX267" s="34">
        <f t="shared" si="52"/>
        <v>21200</v>
      </c>
      <c r="BY267" s="34">
        <f t="shared" si="52"/>
        <v>21300</v>
      </c>
      <c r="BZ267" s="64">
        <f t="shared" si="51"/>
        <v>0.88638791792304328</v>
      </c>
    </row>
    <row r="268" spans="1:78" x14ac:dyDescent="0.25">
      <c r="A268" s="32" t="s">
        <v>591</v>
      </c>
      <c r="B268" s="33">
        <v>10</v>
      </c>
      <c r="C268" s="32" t="s">
        <v>318</v>
      </c>
      <c r="D268" s="32" t="s">
        <v>592</v>
      </c>
      <c r="E268" s="34">
        <v>9013</v>
      </c>
      <c r="F268" s="34">
        <v>9415</v>
      </c>
      <c r="G268" s="34">
        <v>8190</v>
      </c>
      <c r="H268" s="34">
        <v>8018</v>
      </c>
      <c r="I268" s="34">
        <v>9095</v>
      </c>
      <c r="J268" s="34">
        <v>7364</v>
      </c>
      <c r="K268" s="34">
        <v>5683</v>
      </c>
      <c r="L268" s="34">
        <v>4730</v>
      </c>
      <c r="M268" s="34">
        <v>4468</v>
      </c>
      <c r="N268" s="34">
        <v>4827</v>
      </c>
      <c r="O268" s="34">
        <v>5751</v>
      </c>
      <c r="P268" s="34">
        <v>5925</v>
      </c>
      <c r="Q268" s="34">
        <v>6299</v>
      </c>
      <c r="R268" s="34">
        <v>6604</v>
      </c>
      <c r="S268" s="34">
        <v>6747</v>
      </c>
      <c r="T268" s="34">
        <v>6368</v>
      </c>
      <c r="U268" s="34">
        <v>5889</v>
      </c>
      <c r="V268" s="34">
        <v>6087</v>
      </c>
      <c r="W268" s="34">
        <v>5725</v>
      </c>
      <c r="X268" s="34">
        <v>6834</v>
      </c>
      <c r="Y268" s="34">
        <v>6243</v>
      </c>
      <c r="Z268" s="34">
        <v>5887</v>
      </c>
      <c r="AA268" s="34">
        <v>6044</v>
      </c>
      <c r="AB268" s="34">
        <v>7322</v>
      </c>
      <c r="AC268" s="34">
        <v>8040</v>
      </c>
      <c r="AD268" s="34">
        <v>7305</v>
      </c>
      <c r="AE268" s="34">
        <v>7945</v>
      </c>
      <c r="AF268" s="34">
        <v>8296</v>
      </c>
      <c r="AG268" s="34">
        <v>7567</v>
      </c>
      <c r="AH268" s="34">
        <v>7478</v>
      </c>
      <c r="AI268" s="34">
        <v>6883</v>
      </c>
      <c r="AJ268" s="34">
        <v>7120</v>
      </c>
      <c r="AK268" s="34">
        <v>7656</v>
      </c>
      <c r="AL268" s="34">
        <v>7695</v>
      </c>
      <c r="AM268" s="34">
        <v>7853</v>
      </c>
      <c r="AN268" s="34">
        <v>7085</v>
      </c>
      <c r="AO268" s="34">
        <v>7094</v>
      </c>
      <c r="AP268" s="34">
        <v>7103</v>
      </c>
      <c r="AQ268" s="34">
        <v>7112</v>
      </c>
      <c r="AR268" s="34">
        <v>7121</v>
      </c>
      <c r="AS268" s="34">
        <v>7130</v>
      </c>
      <c r="AT268" s="34">
        <v>7139</v>
      </c>
      <c r="AU268" s="34">
        <v>7147</v>
      </c>
      <c r="AV268" s="34">
        <v>7156</v>
      </c>
      <c r="AW268" s="34">
        <v>7165</v>
      </c>
      <c r="AX268" s="34">
        <v>7174</v>
      </c>
      <c r="AY268" s="34">
        <v>7183</v>
      </c>
      <c r="AZ268" s="34">
        <v>7192</v>
      </c>
      <c r="BA268" s="34">
        <v>7201</v>
      </c>
      <c r="BB268" s="34">
        <v>7210</v>
      </c>
      <c r="BC268" s="34">
        <v>7219</v>
      </c>
      <c r="BD268" s="34">
        <v>7228</v>
      </c>
      <c r="BE268" s="34">
        <v>7237</v>
      </c>
      <c r="BF268" s="34">
        <v>7246</v>
      </c>
      <c r="BG268" s="34">
        <v>7255</v>
      </c>
      <c r="BH268" s="34">
        <v>7264</v>
      </c>
      <c r="BI268" s="34">
        <v>7273</v>
      </c>
      <c r="BJ268" s="34">
        <v>7282</v>
      </c>
      <c r="BK268" s="34">
        <v>7291</v>
      </c>
      <c r="BL268" s="34">
        <v>7300</v>
      </c>
      <c r="BM268" s="34">
        <f t="shared" si="50"/>
        <v>87006</v>
      </c>
      <c r="BN268" s="34">
        <f t="shared" si="52"/>
        <v>7200</v>
      </c>
      <c r="BO268" s="34">
        <f t="shared" si="52"/>
        <v>7200</v>
      </c>
      <c r="BP268" s="34">
        <f t="shared" si="52"/>
        <v>7200</v>
      </c>
      <c r="BQ268" s="34">
        <f t="shared" si="52"/>
        <v>7200</v>
      </c>
      <c r="BR268" s="34">
        <f t="shared" si="52"/>
        <v>7200</v>
      </c>
      <c r="BS268" s="34">
        <f t="shared" si="52"/>
        <v>7200</v>
      </c>
      <c r="BT268" s="34">
        <f t="shared" si="52"/>
        <v>7300</v>
      </c>
      <c r="BU268" s="34">
        <f t="shared" si="52"/>
        <v>7300</v>
      </c>
      <c r="BV268" s="34">
        <f t="shared" si="52"/>
        <v>7300</v>
      </c>
      <c r="BW268" s="34">
        <f t="shared" si="52"/>
        <v>7300</v>
      </c>
      <c r="BX268" s="34">
        <f t="shared" si="52"/>
        <v>7300</v>
      </c>
      <c r="BY268" s="34">
        <f t="shared" si="52"/>
        <v>7300</v>
      </c>
      <c r="BZ268" s="64">
        <f t="shared" si="51"/>
        <v>0.1656375535949384</v>
      </c>
    </row>
    <row r="269" spans="1:78" x14ac:dyDescent="0.25">
      <c r="A269" s="32" t="s">
        <v>593</v>
      </c>
      <c r="B269" s="33">
        <v>10</v>
      </c>
      <c r="C269" s="32" t="s">
        <v>318</v>
      </c>
      <c r="D269" s="32" t="s">
        <v>594</v>
      </c>
      <c r="E269" s="34">
        <v>1403</v>
      </c>
      <c r="F269" s="34">
        <v>782</v>
      </c>
      <c r="G269" s="34">
        <v>-52</v>
      </c>
      <c r="H269" s="34">
        <v>1230</v>
      </c>
      <c r="I269" s="34">
        <v>-26</v>
      </c>
      <c r="J269" s="34">
        <v>1511</v>
      </c>
      <c r="K269" s="34">
        <v>501</v>
      </c>
      <c r="L269" s="34">
        <v>-102</v>
      </c>
      <c r="M269" s="34">
        <v>-1381</v>
      </c>
      <c r="N269" s="34">
        <v>-1144</v>
      </c>
      <c r="O269" s="34">
        <v>-718</v>
      </c>
      <c r="P269" s="34">
        <v>-943</v>
      </c>
      <c r="Q269" s="34">
        <v>-1022</v>
      </c>
      <c r="R269" s="34">
        <v>-1841</v>
      </c>
      <c r="S269" s="34">
        <v>-367</v>
      </c>
      <c r="T269" s="34">
        <v>-463</v>
      </c>
      <c r="U269" s="34">
        <v>-807</v>
      </c>
      <c r="V269" s="34">
        <v>831</v>
      </c>
      <c r="W269" s="34">
        <v>2290</v>
      </c>
      <c r="X269" s="34">
        <v>2315</v>
      </c>
      <c r="Y269" s="34">
        <v>3785</v>
      </c>
      <c r="Z269" s="34">
        <v>4693</v>
      </c>
      <c r="AA269" s="34">
        <v>3405</v>
      </c>
      <c r="AB269" s="34">
        <v>3145</v>
      </c>
      <c r="AC269" s="34">
        <v>2692</v>
      </c>
      <c r="AD269" s="34">
        <v>3821</v>
      </c>
      <c r="AE269" s="34">
        <v>4831</v>
      </c>
      <c r="AF269" s="34">
        <v>4314</v>
      </c>
      <c r="AG269" s="34">
        <v>3974</v>
      </c>
      <c r="AH269" s="34">
        <v>3598</v>
      </c>
      <c r="AI269" s="34">
        <v>3537</v>
      </c>
      <c r="AJ269" s="34">
        <v>2827</v>
      </c>
      <c r="AK269" s="34">
        <v>1860</v>
      </c>
      <c r="AL269" s="34">
        <v>1358</v>
      </c>
      <c r="AM269" s="34">
        <v>1349</v>
      </c>
      <c r="AN269" s="34">
        <v>3613</v>
      </c>
      <c r="AO269" s="34">
        <v>3732</v>
      </c>
      <c r="AP269" s="34">
        <v>3852</v>
      </c>
      <c r="AQ269" s="34">
        <v>3971</v>
      </c>
      <c r="AR269" s="34">
        <v>4091</v>
      </c>
      <c r="AS269" s="34">
        <v>4210</v>
      </c>
      <c r="AT269" s="34">
        <v>4330</v>
      </c>
      <c r="AU269" s="34">
        <v>4449</v>
      </c>
      <c r="AV269" s="34">
        <v>4568</v>
      </c>
      <c r="AW269" s="34">
        <v>4688</v>
      </c>
      <c r="AX269" s="34">
        <v>4807</v>
      </c>
      <c r="AY269" s="34">
        <v>4927</v>
      </c>
      <c r="AZ269" s="34">
        <v>5046</v>
      </c>
      <c r="BA269" s="34">
        <v>5165.5</v>
      </c>
      <c r="BB269" s="34">
        <v>5284.9</v>
      </c>
      <c r="BC269" s="34">
        <v>5404.3</v>
      </c>
      <c r="BD269" s="34">
        <v>5523.7</v>
      </c>
      <c r="BE269" s="34">
        <v>5643.1</v>
      </c>
      <c r="BF269" s="34">
        <v>5762.5</v>
      </c>
      <c r="BG269" s="34">
        <v>5881.9</v>
      </c>
      <c r="BH269" s="34">
        <v>6001.3</v>
      </c>
      <c r="BI269" s="34">
        <v>6120.7</v>
      </c>
      <c r="BJ269" s="34">
        <v>6240.1</v>
      </c>
      <c r="BK269" s="34">
        <v>6359.5</v>
      </c>
      <c r="BL269" s="34">
        <v>6478.9</v>
      </c>
      <c r="BM269" s="34">
        <f t="shared" si="50"/>
        <v>69866.399999999994</v>
      </c>
      <c r="BN269" s="34">
        <f t="shared" si="52"/>
        <v>5000</v>
      </c>
      <c r="BO269" s="34">
        <f t="shared" si="52"/>
        <v>5100</v>
      </c>
      <c r="BP269" s="34">
        <f t="shared" si="52"/>
        <v>5300</v>
      </c>
      <c r="BQ269" s="34">
        <f t="shared" si="52"/>
        <v>5400</v>
      </c>
      <c r="BR269" s="34">
        <f t="shared" si="52"/>
        <v>5600</v>
      </c>
      <c r="BS269" s="34">
        <f t="shared" si="52"/>
        <v>5700</v>
      </c>
      <c r="BT269" s="34">
        <f t="shared" si="52"/>
        <v>5900</v>
      </c>
      <c r="BU269" s="34">
        <f t="shared" si="52"/>
        <v>6100</v>
      </c>
      <c r="BV269" s="34">
        <f t="shared" si="52"/>
        <v>6200</v>
      </c>
      <c r="BW269" s="34">
        <f t="shared" si="52"/>
        <v>6400</v>
      </c>
      <c r="BX269" s="34">
        <f t="shared" si="52"/>
        <v>6500</v>
      </c>
      <c r="BY269" s="34">
        <f t="shared" si="52"/>
        <v>6700</v>
      </c>
      <c r="BZ269" s="64">
        <f t="shared" si="51"/>
        <v>0.87292011688727722</v>
      </c>
    </row>
    <row r="270" spans="1:78" x14ac:dyDescent="0.25">
      <c r="A270" s="32" t="s">
        <v>595</v>
      </c>
      <c r="B270" s="33">
        <v>10</v>
      </c>
      <c r="C270" s="32" t="s">
        <v>318</v>
      </c>
      <c r="D270" s="32" t="s">
        <v>596</v>
      </c>
      <c r="E270" s="34">
        <v>9032</v>
      </c>
      <c r="F270" s="34">
        <v>9286</v>
      </c>
      <c r="G270" s="34">
        <v>10731</v>
      </c>
      <c r="H270" s="34">
        <v>11193</v>
      </c>
      <c r="I270" s="34">
        <v>11549</v>
      </c>
      <c r="J270" s="34">
        <v>11546</v>
      </c>
      <c r="K270" s="34">
        <v>10036</v>
      </c>
      <c r="L270" s="34">
        <v>11905</v>
      </c>
      <c r="M270" s="34">
        <v>12182</v>
      </c>
      <c r="N270" s="34">
        <v>12456</v>
      </c>
      <c r="O270" s="34">
        <v>13199</v>
      </c>
      <c r="P270" s="34">
        <v>11975</v>
      </c>
      <c r="Q270" s="34">
        <v>13589</v>
      </c>
      <c r="R270" s="34">
        <v>14237</v>
      </c>
      <c r="S270" s="34">
        <v>14663</v>
      </c>
      <c r="T270" s="34">
        <v>13272</v>
      </c>
      <c r="U270" s="34">
        <v>12968</v>
      </c>
      <c r="V270" s="34">
        <v>13164</v>
      </c>
      <c r="W270" s="34">
        <v>14109</v>
      </c>
      <c r="X270" s="34">
        <v>14063</v>
      </c>
      <c r="Y270" s="34">
        <v>13242</v>
      </c>
      <c r="Z270" s="34">
        <v>13229</v>
      </c>
      <c r="AA270" s="34">
        <v>13431</v>
      </c>
      <c r="AB270" s="34">
        <v>13815</v>
      </c>
      <c r="AC270" s="34">
        <v>12578</v>
      </c>
      <c r="AD270" s="34">
        <v>13558</v>
      </c>
      <c r="AE270" s="34">
        <v>13965</v>
      </c>
      <c r="AF270" s="34">
        <v>13081</v>
      </c>
      <c r="AG270" s="34">
        <v>11398</v>
      </c>
      <c r="AH270" s="34">
        <v>13009</v>
      </c>
      <c r="AI270" s="34">
        <v>13899</v>
      </c>
      <c r="AJ270" s="34">
        <v>13841</v>
      </c>
      <c r="AK270" s="34">
        <v>14504</v>
      </c>
      <c r="AL270" s="34">
        <v>15244</v>
      </c>
      <c r="AM270" s="34">
        <v>16658</v>
      </c>
      <c r="AN270" s="34">
        <v>14985</v>
      </c>
      <c r="AO270" s="34">
        <v>15103</v>
      </c>
      <c r="AP270" s="34">
        <v>15220</v>
      </c>
      <c r="AQ270" s="34">
        <v>15337</v>
      </c>
      <c r="AR270" s="34">
        <v>15455</v>
      </c>
      <c r="AS270" s="34">
        <v>15572</v>
      </c>
      <c r="AT270" s="34">
        <v>15689</v>
      </c>
      <c r="AU270" s="34">
        <v>15806</v>
      </c>
      <c r="AV270" s="34">
        <v>15924</v>
      </c>
      <c r="AW270" s="34">
        <v>16041</v>
      </c>
      <c r="AX270" s="34">
        <v>16158</v>
      </c>
      <c r="AY270" s="34">
        <v>16275</v>
      </c>
      <c r="AZ270" s="34">
        <v>16393</v>
      </c>
      <c r="BA270" s="34">
        <v>16510</v>
      </c>
      <c r="BB270" s="34">
        <v>16627.3</v>
      </c>
      <c r="BC270" s="34">
        <v>16744.599999999999</v>
      </c>
      <c r="BD270" s="34">
        <v>16861.900000000001</v>
      </c>
      <c r="BE270" s="34">
        <v>16979.2</v>
      </c>
      <c r="BF270" s="34">
        <v>17096.5</v>
      </c>
      <c r="BG270" s="34">
        <v>17213.8</v>
      </c>
      <c r="BH270" s="34">
        <v>17331.099999999999</v>
      </c>
      <c r="BI270" s="34">
        <v>17448.400000000001</v>
      </c>
      <c r="BJ270" s="34">
        <v>17565.7</v>
      </c>
      <c r="BK270" s="34">
        <v>17683</v>
      </c>
      <c r="BL270" s="34">
        <v>17800.3</v>
      </c>
      <c r="BM270" s="34">
        <f t="shared" si="50"/>
        <v>205861.8</v>
      </c>
      <c r="BN270" s="34">
        <f t="shared" si="52"/>
        <v>16500</v>
      </c>
      <c r="BO270" s="34">
        <f t="shared" si="52"/>
        <v>16600</v>
      </c>
      <c r="BP270" s="34">
        <f t="shared" si="52"/>
        <v>16700</v>
      </c>
      <c r="BQ270" s="34">
        <f t="shared" si="52"/>
        <v>16800</v>
      </c>
      <c r="BR270" s="34">
        <f t="shared" si="52"/>
        <v>17000</v>
      </c>
      <c r="BS270" s="34">
        <f t="shared" si="52"/>
        <v>17100</v>
      </c>
      <c r="BT270" s="34">
        <f t="shared" si="52"/>
        <v>17200</v>
      </c>
      <c r="BU270" s="34">
        <f t="shared" si="52"/>
        <v>17300</v>
      </c>
      <c r="BV270" s="34">
        <f t="shared" si="52"/>
        <v>17500</v>
      </c>
      <c r="BW270" s="34">
        <f t="shared" si="52"/>
        <v>17600</v>
      </c>
      <c r="BX270" s="34">
        <f t="shared" si="52"/>
        <v>17700</v>
      </c>
      <c r="BY270" s="34">
        <f t="shared" si="52"/>
        <v>17900</v>
      </c>
      <c r="BZ270" s="64">
        <f t="shared" si="51"/>
        <v>0.92969578384226925</v>
      </c>
    </row>
    <row r="271" spans="1:78" x14ac:dyDescent="0.25">
      <c r="A271" s="32" t="s">
        <v>597</v>
      </c>
      <c r="B271" s="33">
        <v>10</v>
      </c>
      <c r="C271" s="32" t="s">
        <v>318</v>
      </c>
      <c r="D271" s="32" t="s">
        <v>598</v>
      </c>
      <c r="E271" s="34">
        <v>6616</v>
      </c>
      <c r="F271" s="34">
        <v>6326</v>
      </c>
      <c r="G271" s="34">
        <v>7037</v>
      </c>
      <c r="H271" s="34">
        <v>7733</v>
      </c>
      <c r="I271" s="34">
        <v>6009</v>
      </c>
      <c r="J271" s="34">
        <v>6621</v>
      </c>
      <c r="K271" s="34">
        <v>6850</v>
      </c>
      <c r="L271" s="34">
        <v>5654</v>
      </c>
      <c r="M271" s="34">
        <v>5072</v>
      </c>
      <c r="N271" s="34">
        <v>3968</v>
      </c>
      <c r="O271" s="34">
        <v>4994</v>
      </c>
      <c r="P271" s="34">
        <v>5736</v>
      </c>
      <c r="Q271" s="34">
        <v>4785</v>
      </c>
      <c r="R271" s="34">
        <v>5075</v>
      </c>
      <c r="S271" s="34">
        <v>5813</v>
      </c>
      <c r="T271" s="34">
        <v>5462</v>
      </c>
      <c r="U271" s="34">
        <v>4091</v>
      </c>
      <c r="V271" s="34">
        <v>5781</v>
      </c>
      <c r="W271" s="34">
        <v>7489</v>
      </c>
      <c r="X271" s="34">
        <v>6869</v>
      </c>
      <c r="Y271" s="34">
        <v>7401</v>
      </c>
      <c r="Z271" s="34">
        <v>7241</v>
      </c>
      <c r="AA271" s="34">
        <v>8071</v>
      </c>
      <c r="AB271" s="34">
        <v>9168</v>
      </c>
      <c r="AC271" s="34">
        <v>9098</v>
      </c>
      <c r="AD271" s="34">
        <v>9054</v>
      </c>
      <c r="AE271" s="34">
        <v>10624</v>
      </c>
      <c r="AF271" s="34">
        <v>10841</v>
      </c>
      <c r="AG271" s="34">
        <v>10975</v>
      </c>
      <c r="AH271" s="34">
        <v>11634</v>
      </c>
      <c r="AI271" s="34">
        <v>12047</v>
      </c>
      <c r="AJ271" s="34">
        <v>12385</v>
      </c>
      <c r="AK271" s="34">
        <v>12614</v>
      </c>
      <c r="AL271" s="34">
        <v>11411</v>
      </c>
      <c r="AM271" s="34">
        <v>10954</v>
      </c>
      <c r="AN271" s="34">
        <v>11366</v>
      </c>
      <c r="AO271" s="34">
        <v>11567</v>
      </c>
      <c r="AP271" s="34">
        <v>11767</v>
      </c>
      <c r="AQ271" s="34">
        <v>11968</v>
      </c>
      <c r="AR271" s="34">
        <v>12168</v>
      </c>
      <c r="AS271" s="34">
        <v>12369</v>
      </c>
      <c r="AT271" s="34">
        <v>12569</v>
      </c>
      <c r="AU271" s="34">
        <v>12770</v>
      </c>
      <c r="AV271" s="34">
        <v>12970</v>
      </c>
      <c r="AW271" s="34">
        <v>13171</v>
      </c>
      <c r="AX271" s="34">
        <v>13371</v>
      </c>
      <c r="AY271" s="34">
        <v>13572</v>
      </c>
      <c r="AZ271" s="34">
        <v>13772</v>
      </c>
      <c r="BA271" s="34">
        <v>13972.5</v>
      </c>
      <c r="BB271" s="34">
        <v>14172.9</v>
      </c>
      <c r="BC271" s="34">
        <v>14373.3</v>
      </c>
      <c r="BD271" s="34">
        <v>14573.7</v>
      </c>
      <c r="BE271" s="34">
        <v>14774.1</v>
      </c>
      <c r="BF271" s="34">
        <v>14974.5</v>
      </c>
      <c r="BG271" s="34">
        <v>15174.9</v>
      </c>
      <c r="BH271" s="34">
        <v>15375.3</v>
      </c>
      <c r="BI271" s="34">
        <v>15575.7</v>
      </c>
      <c r="BJ271" s="34">
        <v>15776.1</v>
      </c>
      <c r="BK271" s="34">
        <v>15976.5</v>
      </c>
      <c r="BL271" s="34">
        <v>16176.9</v>
      </c>
      <c r="BM271" s="34">
        <f t="shared" si="50"/>
        <v>180896.4</v>
      </c>
      <c r="BN271" s="34">
        <f t="shared" si="52"/>
        <v>13800</v>
      </c>
      <c r="BO271" s="34">
        <f t="shared" si="52"/>
        <v>14000</v>
      </c>
      <c r="BP271" s="34">
        <f t="shared" si="52"/>
        <v>14200</v>
      </c>
      <c r="BQ271" s="34">
        <f t="shared" si="52"/>
        <v>14500</v>
      </c>
      <c r="BR271" s="34">
        <f t="shared" si="52"/>
        <v>14700</v>
      </c>
      <c r="BS271" s="34">
        <f t="shared" si="52"/>
        <v>15000</v>
      </c>
      <c r="BT271" s="34">
        <f t="shared" si="52"/>
        <v>15200</v>
      </c>
      <c r="BU271" s="34">
        <f t="shared" si="52"/>
        <v>15400</v>
      </c>
      <c r="BV271" s="34">
        <f t="shared" si="52"/>
        <v>15700</v>
      </c>
      <c r="BW271" s="34">
        <f t="shared" si="52"/>
        <v>15900</v>
      </c>
      <c r="BX271" s="34">
        <f t="shared" si="52"/>
        <v>16100</v>
      </c>
      <c r="BY271" s="34">
        <f t="shared" si="52"/>
        <v>16400</v>
      </c>
      <c r="BZ271" s="64">
        <f t="shared" si="51"/>
        <v>0.94744015237964663</v>
      </c>
    </row>
    <row r="272" spans="1:78" x14ac:dyDescent="0.25">
      <c r="A272" s="32" t="s">
        <v>599</v>
      </c>
      <c r="B272" s="33">
        <v>10</v>
      </c>
      <c r="C272" s="32" t="s">
        <v>318</v>
      </c>
      <c r="D272" s="32" t="s">
        <v>600</v>
      </c>
      <c r="E272" s="34">
        <v>8271</v>
      </c>
      <c r="F272" s="34">
        <v>7998</v>
      </c>
      <c r="G272" s="34">
        <v>7530</v>
      </c>
      <c r="H272" s="34">
        <v>9128</v>
      </c>
      <c r="I272" s="34">
        <v>8178</v>
      </c>
      <c r="J272" s="34">
        <v>9330</v>
      </c>
      <c r="K272" s="34">
        <v>8245</v>
      </c>
      <c r="L272" s="34">
        <v>8118</v>
      </c>
      <c r="M272" s="34">
        <v>6858</v>
      </c>
      <c r="N272" s="34">
        <v>7290</v>
      </c>
      <c r="O272" s="34">
        <v>9029</v>
      </c>
      <c r="P272" s="34">
        <v>8502</v>
      </c>
      <c r="Q272" s="34">
        <v>9493</v>
      </c>
      <c r="R272" s="34">
        <v>10965</v>
      </c>
      <c r="S272" s="34">
        <v>10873</v>
      </c>
      <c r="T272" s="34">
        <v>12013</v>
      </c>
      <c r="U272" s="34">
        <v>12260</v>
      </c>
      <c r="V272" s="34">
        <v>13484</v>
      </c>
      <c r="W272" s="34">
        <v>13404</v>
      </c>
      <c r="X272" s="34">
        <v>13962</v>
      </c>
      <c r="Y272" s="34">
        <v>13411</v>
      </c>
      <c r="Z272" s="34">
        <v>13803</v>
      </c>
      <c r="AA272" s="34">
        <v>13819</v>
      </c>
      <c r="AB272" s="34">
        <v>14223</v>
      </c>
      <c r="AC272" s="34">
        <v>14625</v>
      </c>
      <c r="AD272" s="34">
        <v>15330</v>
      </c>
      <c r="AE272" s="34">
        <v>17218</v>
      </c>
      <c r="AF272" s="34">
        <v>15499</v>
      </c>
      <c r="AG272" s="34">
        <v>14824</v>
      </c>
      <c r="AH272" s="34">
        <v>15184</v>
      </c>
      <c r="AI272" s="34">
        <v>14388</v>
      </c>
      <c r="AJ272" s="34">
        <v>14993</v>
      </c>
      <c r="AK272" s="34">
        <v>15222</v>
      </c>
      <c r="AL272" s="34">
        <v>15669</v>
      </c>
      <c r="AM272" s="34">
        <v>16100</v>
      </c>
      <c r="AN272" s="34">
        <v>17158</v>
      </c>
      <c r="AO272" s="34">
        <v>17445</v>
      </c>
      <c r="AP272" s="34">
        <v>17733</v>
      </c>
      <c r="AQ272" s="34">
        <v>18021</v>
      </c>
      <c r="AR272" s="34">
        <v>18308</v>
      </c>
      <c r="AS272" s="34">
        <v>18596</v>
      </c>
      <c r="AT272" s="34">
        <v>18884</v>
      </c>
      <c r="AU272" s="34">
        <v>19172</v>
      </c>
      <c r="AV272" s="34">
        <v>19459</v>
      </c>
      <c r="AW272" s="34">
        <v>19747</v>
      </c>
      <c r="AX272" s="34">
        <v>20035</v>
      </c>
      <c r="AY272" s="34">
        <v>20323</v>
      </c>
      <c r="AZ272" s="34">
        <v>20610</v>
      </c>
      <c r="BA272" s="34">
        <v>20898</v>
      </c>
      <c r="BB272" s="34">
        <v>21185.7</v>
      </c>
      <c r="BC272" s="34">
        <v>21473.4</v>
      </c>
      <c r="BD272" s="34">
        <v>21761.1</v>
      </c>
      <c r="BE272" s="34">
        <v>22048.799999999999</v>
      </c>
      <c r="BF272" s="34">
        <v>22336.5</v>
      </c>
      <c r="BG272" s="34">
        <v>22624.2</v>
      </c>
      <c r="BH272" s="34">
        <v>22911.9</v>
      </c>
      <c r="BI272" s="34">
        <v>23199.599999999999</v>
      </c>
      <c r="BJ272" s="34">
        <v>23487.3</v>
      </c>
      <c r="BK272" s="34">
        <v>23775</v>
      </c>
      <c r="BL272" s="34">
        <v>24062.7</v>
      </c>
      <c r="BM272" s="34">
        <f t="shared" si="50"/>
        <v>269764.2</v>
      </c>
      <c r="BN272" s="34">
        <f t="shared" si="52"/>
        <v>20600</v>
      </c>
      <c r="BO272" s="34">
        <f t="shared" si="52"/>
        <v>21000</v>
      </c>
      <c r="BP272" s="34">
        <f t="shared" si="52"/>
        <v>21300</v>
      </c>
      <c r="BQ272" s="34">
        <f t="shared" si="52"/>
        <v>21600</v>
      </c>
      <c r="BR272" s="34">
        <f t="shared" si="52"/>
        <v>22000</v>
      </c>
      <c r="BS272" s="34">
        <f t="shared" si="52"/>
        <v>22300</v>
      </c>
      <c r="BT272" s="34">
        <f t="shared" si="52"/>
        <v>22700</v>
      </c>
      <c r="BU272" s="34">
        <f t="shared" si="52"/>
        <v>23000</v>
      </c>
      <c r="BV272" s="34">
        <f t="shared" si="52"/>
        <v>23300</v>
      </c>
      <c r="BW272" s="34">
        <f t="shared" si="52"/>
        <v>23700</v>
      </c>
      <c r="BX272" s="34">
        <f t="shared" si="52"/>
        <v>24000</v>
      </c>
      <c r="BY272" s="34">
        <f t="shared" si="52"/>
        <v>24300</v>
      </c>
      <c r="BZ272" s="64">
        <f t="shared" si="51"/>
        <v>0.98540092828074399</v>
      </c>
    </row>
    <row r="273" spans="1:255" x14ac:dyDescent="0.25">
      <c r="A273" s="32" t="s">
        <v>601</v>
      </c>
      <c r="B273" s="33">
        <v>10</v>
      </c>
      <c r="C273" s="32" t="s">
        <v>318</v>
      </c>
      <c r="D273" s="32" t="s">
        <v>602</v>
      </c>
      <c r="E273" s="34">
        <v>8325</v>
      </c>
      <c r="F273" s="34">
        <v>8402</v>
      </c>
      <c r="G273" s="34">
        <v>8948</v>
      </c>
      <c r="H273" s="34">
        <v>8025</v>
      </c>
      <c r="I273" s="34">
        <v>6676</v>
      </c>
      <c r="J273" s="34">
        <v>8472</v>
      </c>
      <c r="K273" s="34">
        <v>8603</v>
      </c>
      <c r="L273" s="34">
        <v>7752</v>
      </c>
      <c r="M273" s="34">
        <v>9504</v>
      </c>
      <c r="N273" s="34">
        <v>9834</v>
      </c>
      <c r="O273" s="34">
        <v>9412</v>
      </c>
      <c r="P273" s="34">
        <v>9151</v>
      </c>
      <c r="Q273" s="34">
        <v>9533</v>
      </c>
      <c r="R273" s="34">
        <v>9402</v>
      </c>
      <c r="S273" s="34">
        <v>8230</v>
      </c>
      <c r="T273" s="34">
        <v>9733</v>
      </c>
      <c r="U273" s="34">
        <v>10228</v>
      </c>
      <c r="V273" s="34">
        <v>10737</v>
      </c>
      <c r="W273" s="34">
        <v>10601</v>
      </c>
      <c r="X273" s="34">
        <v>10861</v>
      </c>
      <c r="Y273" s="34">
        <v>10960</v>
      </c>
      <c r="Z273" s="34">
        <v>10458</v>
      </c>
      <c r="AA273" s="34">
        <v>10229</v>
      </c>
      <c r="AB273" s="34">
        <v>11182</v>
      </c>
      <c r="AC273" s="34">
        <v>10191</v>
      </c>
      <c r="AD273" s="34">
        <v>11903</v>
      </c>
      <c r="AE273" s="34">
        <v>11563</v>
      </c>
      <c r="AF273" s="34">
        <v>13272</v>
      </c>
      <c r="AG273" s="34">
        <v>15179</v>
      </c>
      <c r="AH273" s="34">
        <v>13515</v>
      </c>
      <c r="AI273" s="34">
        <v>13514</v>
      </c>
      <c r="AJ273" s="34">
        <v>13261</v>
      </c>
      <c r="AK273" s="34">
        <v>14605</v>
      </c>
      <c r="AL273" s="34">
        <v>13852</v>
      </c>
      <c r="AM273" s="34">
        <v>13289</v>
      </c>
      <c r="AN273" s="34">
        <v>13972</v>
      </c>
      <c r="AO273" s="34">
        <v>14162</v>
      </c>
      <c r="AP273" s="34">
        <v>14352</v>
      </c>
      <c r="AQ273" s="34">
        <v>14542</v>
      </c>
      <c r="AR273" s="34">
        <v>14732</v>
      </c>
      <c r="AS273" s="34">
        <v>14922</v>
      </c>
      <c r="AT273" s="34">
        <v>15112</v>
      </c>
      <c r="AU273" s="34">
        <v>15302</v>
      </c>
      <c r="AV273" s="34">
        <v>15492</v>
      </c>
      <c r="AW273" s="34">
        <v>15681</v>
      </c>
      <c r="AX273" s="34">
        <v>15871</v>
      </c>
      <c r="AY273" s="34">
        <v>16061</v>
      </c>
      <c r="AZ273" s="34">
        <v>16251</v>
      </c>
      <c r="BA273" s="34">
        <v>16441</v>
      </c>
      <c r="BB273" s="34">
        <v>16631</v>
      </c>
      <c r="BC273" s="34">
        <v>16821</v>
      </c>
      <c r="BD273" s="34">
        <v>17011</v>
      </c>
      <c r="BE273" s="34">
        <v>17201</v>
      </c>
      <c r="BF273" s="34">
        <v>17391</v>
      </c>
      <c r="BG273" s="34">
        <v>17581</v>
      </c>
      <c r="BH273" s="34">
        <v>17771</v>
      </c>
      <c r="BI273" s="34">
        <v>17961</v>
      </c>
      <c r="BJ273" s="34">
        <v>18151</v>
      </c>
      <c r="BK273" s="34">
        <v>18341</v>
      </c>
      <c r="BL273" s="34">
        <v>18531</v>
      </c>
      <c r="BM273" s="34">
        <f t="shared" si="50"/>
        <v>209832</v>
      </c>
      <c r="BN273" s="34">
        <f t="shared" si="52"/>
        <v>16300</v>
      </c>
      <c r="BO273" s="34">
        <f t="shared" si="52"/>
        <v>16500</v>
      </c>
      <c r="BP273" s="34">
        <f t="shared" si="52"/>
        <v>16700</v>
      </c>
      <c r="BQ273" s="34">
        <f t="shared" si="52"/>
        <v>16900</v>
      </c>
      <c r="BR273" s="34">
        <f t="shared" si="52"/>
        <v>17200</v>
      </c>
      <c r="BS273" s="34">
        <f t="shared" si="52"/>
        <v>17400</v>
      </c>
      <c r="BT273" s="34">
        <f t="shared" si="52"/>
        <v>17600</v>
      </c>
      <c r="BU273" s="34">
        <f t="shared" si="52"/>
        <v>17800</v>
      </c>
      <c r="BV273" s="34">
        <f t="shared" si="52"/>
        <v>18000</v>
      </c>
      <c r="BW273" s="34">
        <f t="shared" si="52"/>
        <v>18200</v>
      </c>
      <c r="BX273" s="34">
        <f t="shared" si="52"/>
        <v>18500</v>
      </c>
      <c r="BY273" s="34">
        <f t="shared" si="52"/>
        <v>18700</v>
      </c>
      <c r="BZ273" s="64">
        <f t="shared" si="51"/>
        <v>0.98020656419119456</v>
      </c>
    </row>
    <row r="274" spans="1:255" x14ac:dyDescent="0.25">
      <c r="A274" s="32" t="s">
        <v>603</v>
      </c>
      <c r="B274" s="33">
        <v>10</v>
      </c>
      <c r="C274" s="32" t="s">
        <v>318</v>
      </c>
      <c r="D274" s="32" t="s">
        <v>604</v>
      </c>
      <c r="E274" s="34">
        <v>909</v>
      </c>
      <c r="F274" s="34">
        <v>899</v>
      </c>
      <c r="G274" s="34">
        <v>2314</v>
      </c>
      <c r="H274" s="34">
        <v>2743</v>
      </c>
      <c r="I274" s="34">
        <v>3360</v>
      </c>
      <c r="J274" s="34">
        <v>4822</v>
      </c>
      <c r="K274" s="34">
        <v>5387</v>
      </c>
      <c r="L274" s="34">
        <v>4808</v>
      </c>
      <c r="M274" s="34">
        <v>4943</v>
      </c>
      <c r="N274" s="34">
        <v>5717</v>
      </c>
      <c r="O274" s="34">
        <v>6528</v>
      </c>
      <c r="P274" s="34">
        <v>5707</v>
      </c>
      <c r="Q274" s="34">
        <v>5249</v>
      </c>
      <c r="R274" s="34">
        <v>6464</v>
      </c>
      <c r="S274" s="34">
        <v>5051</v>
      </c>
      <c r="T274" s="34">
        <v>6383</v>
      </c>
      <c r="U274" s="34">
        <v>7611</v>
      </c>
      <c r="V274" s="34">
        <v>8502</v>
      </c>
      <c r="W274" s="34">
        <v>6686</v>
      </c>
      <c r="X274" s="34">
        <v>8238</v>
      </c>
      <c r="Y274" s="34">
        <v>8006</v>
      </c>
      <c r="Z274" s="34">
        <v>7695</v>
      </c>
      <c r="AA274" s="34">
        <v>6731</v>
      </c>
      <c r="AB274" s="34">
        <v>5844</v>
      </c>
      <c r="AC274" s="34">
        <v>5850</v>
      </c>
      <c r="AD274" s="34">
        <v>6924</v>
      </c>
      <c r="AE274" s="34">
        <v>6985</v>
      </c>
      <c r="AF274" s="34">
        <v>7470</v>
      </c>
      <c r="AG274" s="34">
        <v>9364</v>
      </c>
      <c r="AH274" s="34">
        <v>8975</v>
      </c>
      <c r="AI274" s="34">
        <v>9544</v>
      </c>
      <c r="AJ274" s="34">
        <v>9368</v>
      </c>
      <c r="AK274" s="34">
        <v>9735</v>
      </c>
      <c r="AL274" s="34">
        <v>9183</v>
      </c>
      <c r="AM274" s="34">
        <v>9313</v>
      </c>
      <c r="AN274" s="34">
        <v>10052</v>
      </c>
      <c r="AO274" s="34">
        <v>10256</v>
      </c>
      <c r="AP274" s="34">
        <v>10460</v>
      </c>
      <c r="AQ274" s="34">
        <v>10664</v>
      </c>
      <c r="AR274" s="34">
        <v>10868</v>
      </c>
      <c r="AS274" s="34">
        <v>11072</v>
      </c>
      <c r="AT274" s="34">
        <v>11276</v>
      </c>
      <c r="AU274" s="34">
        <v>11480</v>
      </c>
      <c r="AV274" s="34">
        <v>11683</v>
      </c>
      <c r="AW274" s="34">
        <v>11887</v>
      </c>
      <c r="AX274" s="34">
        <v>12091</v>
      </c>
      <c r="AY274" s="34">
        <v>12295</v>
      </c>
      <c r="AZ274" s="34">
        <v>12499</v>
      </c>
      <c r="BA274" s="34">
        <v>12703</v>
      </c>
      <c r="BB274" s="34">
        <v>12907</v>
      </c>
      <c r="BC274" s="34">
        <v>13111</v>
      </c>
      <c r="BD274" s="34">
        <v>13315</v>
      </c>
      <c r="BE274" s="34">
        <v>13519</v>
      </c>
      <c r="BF274" s="34">
        <v>13723</v>
      </c>
      <c r="BG274" s="34">
        <v>13927</v>
      </c>
      <c r="BH274" s="34">
        <v>14131</v>
      </c>
      <c r="BI274" s="34">
        <v>14335</v>
      </c>
      <c r="BJ274" s="34">
        <v>14539</v>
      </c>
      <c r="BK274" s="34">
        <v>14743</v>
      </c>
      <c r="BL274" s="34">
        <v>14947</v>
      </c>
      <c r="BM274" s="34">
        <f t="shared" si="50"/>
        <v>165900</v>
      </c>
      <c r="BN274" s="34">
        <f t="shared" si="52"/>
        <v>12500</v>
      </c>
      <c r="BO274" s="34">
        <f t="shared" si="52"/>
        <v>12700</v>
      </c>
      <c r="BP274" s="34">
        <f t="shared" si="52"/>
        <v>13000</v>
      </c>
      <c r="BQ274" s="34">
        <f t="shared" si="52"/>
        <v>13200</v>
      </c>
      <c r="BR274" s="34">
        <f t="shared" si="52"/>
        <v>13500</v>
      </c>
      <c r="BS274" s="34">
        <f t="shared" si="52"/>
        <v>13700</v>
      </c>
      <c r="BT274" s="34">
        <f t="shared" si="52"/>
        <v>13900</v>
      </c>
      <c r="BU274" s="34">
        <f t="shared" si="52"/>
        <v>14200</v>
      </c>
      <c r="BV274" s="34">
        <f t="shared" si="52"/>
        <v>14400</v>
      </c>
      <c r="BW274" s="34">
        <f t="shared" si="52"/>
        <v>14700</v>
      </c>
      <c r="BX274" s="34">
        <f t="shared" si="52"/>
        <v>14900</v>
      </c>
      <c r="BY274" s="34">
        <f t="shared" si="52"/>
        <v>15200</v>
      </c>
      <c r="BZ274" s="64">
        <f t="shared" si="51"/>
        <v>0.97363465575180408</v>
      </c>
    </row>
    <row r="275" spans="1:255" x14ac:dyDescent="0.25">
      <c r="A275" s="32" t="s">
        <v>605</v>
      </c>
      <c r="B275" s="33">
        <v>10</v>
      </c>
      <c r="C275" s="32" t="s">
        <v>318</v>
      </c>
      <c r="D275" s="32" t="s">
        <v>606</v>
      </c>
      <c r="E275" s="34">
        <v>7869</v>
      </c>
      <c r="F275" s="34">
        <v>6959</v>
      </c>
      <c r="G275" s="34">
        <v>8174</v>
      </c>
      <c r="H275" s="34">
        <v>8211</v>
      </c>
      <c r="I275" s="34">
        <v>7576</v>
      </c>
      <c r="J275" s="34">
        <v>8224</v>
      </c>
      <c r="K275" s="34">
        <v>7541</v>
      </c>
      <c r="L275" s="34">
        <v>7173</v>
      </c>
      <c r="M275" s="34">
        <v>8644</v>
      </c>
      <c r="N275" s="34">
        <v>8449</v>
      </c>
      <c r="O275" s="34">
        <v>7837</v>
      </c>
      <c r="P275" s="34">
        <v>7163</v>
      </c>
      <c r="Q275" s="34">
        <v>8207</v>
      </c>
      <c r="R275" s="34">
        <v>8451</v>
      </c>
      <c r="S275" s="34">
        <v>8989</v>
      </c>
      <c r="T275" s="34">
        <v>7525</v>
      </c>
      <c r="U275" s="34">
        <v>8868</v>
      </c>
      <c r="V275" s="34">
        <v>7411</v>
      </c>
      <c r="W275" s="34">
        <v>8400</v>
      </c>
      <c r="X275" s="34">
        <v>9818</v>
      </c>
      <c r="Y275" s="34">
        <v>10647</v>
      </c>
      <c r="Z275" s="34">
        <v>9886</v>
      </c>
      <c r="AA275" s="34">
        <v>8723</v>
      </c>
      <c r="AB275" s="34">
        <v>7333</v>
      </c>
      <c r="AC275" s="34">
        <v>7880</v>
      </c>
      <c r="AD275" s="34">
        <v>6563</v>
      </c>
      <c r="AE275" s="34">
        <v>6440</v>
      </c>
      <c r="AF275" s="34">
        <v>5552</v>
      </c>
      <c r="AG275" s="34">
        <v>6709</v>
      </c>
      <c r="AH275" s="34">
        <v>7488</v>
      </c>
      <c r="AI275" s="34">
        <v>8325</v>
      </c>
      <c r="AJ275" s="34">
        <v>7614</v>
      </c>
      <c r="AK275" s="34">
        <v>6475</v>
      </c>
      <c r="AL275" s="34">
        <v>5509</v>
      </c>
      <c r="AM275" s="34">
        <v>4595</v>
      </c>
      <c r="AN275" s="34">
        <v>6976</v>
      </c>
      <c r="AO275" s="34">
        <v>6933</v>
      </c>
      <c r="AP275" s="34">
        <v>6890</v>
      </c>
      <c r="AQ275" s="34">
        <v>6847</v>
      </c>
      <c r="AR275" s="34">
        <v>6805</v>
      </c>
      <c r="AS275" s="34">
        <v>6762</v>
      </c>
      <c r="AT275" s="34">
        <v>6719</v>
      </c>
      <c r="AU275" s="34">
        <v>6676</v>
      </c>
      <c r="AV275" s="34">
        <v>6633</v>
      </c>
      <c r="AW275" s="34">
        <v>6590</v>
      </c>
      <c r="AX275" s="34">
        <v>6547</v>
      </c>
      <c r="AY275" s="34">
        <v>6504</v>
      </c>
      <c r="AZ275" s="34">
        <v>6461</v>
      </c>
      <c r="BA275" s="34">
        <v>6418</v>
      </c>
      <c r="BB275" s="34">
        <v>6375</v>
      </c>
      <c r="BC275" s="34">
        <v>6332</v>
      </c>
      <c r="BD275" s="34">
        <v>6289</v>
      </c>
      <c r="BE275" s="34">
        <v>6246</v>
      </c>
      <c r="BF275" s="34">
        <v>6203</v>
      </c>
      <c r="BG275" s="34">
        <v>6160</v>
      </c>
      <c r="BH275" s="34">
        <v>6117</v>
      </c>
      <c r="BI275" s="34">
        <v>6074</v>
      </c>
      <c r="BJ275" s="34">
        <v>6031</v>
      </c>
      <c r="BK275" s="34">
        <v>5988</v>
      </c>
      <c r="BL275" s="34">
        <v>5945</v>
      </c>
      <c r="BM275" s="34">
        <f t="shared" si="50"/>
        <v>74178</v>
      </c>
      <c r="BN275" s="34">
        <f t="shared" si="52"/>
        <v>6400</v>
      </c>
      <c r="BO275" s="34">
        <f t="shared" si="52"/>
        <v>6400</v>
      </c>
      <c r="BP275" s="34">
        <f t="shared" si="52"/>
        <v>6300</v>
      </c>
      <c r="BQ275" s="34">
        <f t="shared" si="52"/>
        <v>6300</v>
      </c>
      <c r="BR275" s="34">
        <f t="shared" si="52"/>
        <v>6200</v>
      </c>
      <c r="BS275" s="34">
        <f t="shared" si="52"/>
        <v>6200</v>
      </c>
      <c r="BT275" s="34">
        <f t="shared" si="52"/>
        <v>6200</v>
      </c>
      <c r="BU275" s="34">
        <f t="shared" si="52"/>
        <v>6100</v>
      </c>
      <c r="BV275" s="34">
        <f t="shared" si="52"/>
        <v>6100</v>
      </c>
      <c r="BW275" s="34">
        <f t="shared" si="52"/>
        <v>6000</v>
      </c>
      <c r="BX275" s="34">
        <f t="shared" si="52"/>
        <v>6000</v>
      </c>
      <c r="BY275" s="34">
        <f t="shared" si="52"/>
        <v>6000</v>
      </c>
      <c r="BZ275" s="64">
        <f t="shared" si="51"/>
        <v>0.65073643298690254</v>
      </c>
    </row>
    <row r="276" spans="1:255" x14ac:dyDescent="0.25">
      <c r="A276" s="32" t="s">
        <v>607</v>
      </c>
      <c r="B276" s="33">
        <v>10</v>
      </c>
      <c r="C276" s="32" t="s">
        <v>318</v>
      </c>
      <c r="D276" s="32" t="s">
        <v>608</v>
      </c>
      <c r="E276" s="34">
        <v>1685</v>
      </c>
      <c r="F276" s="34">
        <v>848</v>
      </c>
      <c r="G276" s="34">
        <v>2457</v>
      </c>
      <c r="H276" s="34">
        <v>2389</v>
      </c>
      <c r="I276" s="34">
        <v>1944</v>
      </c>
      <c r="J276" s="34">
        <v>2351</v>
      </c>
      <c r="K276" s="34">
        <v>1681</v>
      </c>
      <c r="L276" s="34">
        <v>1250</v>
      </c>
      <c r="M276" s="34">
        <v>638</v>
      </c>
      <c r="N276" s="34">
        <v>531</v>
      </c>
      <c r="O276" s="34">
        <v>1221</v>
      </c>
      <c r="P276" s="34">
        <v>906</v>
      </c>
      <c r="Q276" s="34">
        <v>678</v>
      </c>
      <c r="R276" s="34">
        <v>1703</v>
      </c>
      <c r="S276" s="34">
        <v>2394</v>
      </c>
      <c r="T276" s="34">
        <v>2700</v>
      </c>
      <c r="U276" s="34">
        <v>2356</v>
      </c>
      <c r="V276" s="34">
        <v>1974</v>
      </c>
      <c r="W276" s="34">
        <v>3370</v>
      </c>
      <c r="X276" s="34">
        <v>3477</v>
      </c>
      <c r="Y276" s="34">
        <v>3575</v>
      </c>
      <c r="Z276" s="34">
        <v>3495</v>
      </c>
      <c r="AA276" s="34">
        <v>2736</v>
      </c>
      <c r="AB276" s="34">
        <v>2576</v>
      </c>
      <c r="AC276" s="34">
        <v>2070</v>
      </c>
      <c r="AD276" s="34">
        <v>1600</v>
      </c>
      <c r="AE276" s="34">
        <v>1086</v>
      </c>
      <c r="AF276" s="34">
        <v>1034</v>
      </c>
      <c r="AG276" s="34">
        <v>2050</v>
      </c>
      <c r="AH276" s="34">
        <v>2004</v>
      </c>
      <c r="AI276" s="34">
        <v>1499</v>
      </c>
      <c r="AJ276" s="34">
        <v>1304</v>
      </c>
      <c r="AK276" s="34">
        <v>1119</v>
      </c>
      <c r="AL276" s="34">
        <v>680</v>
      </c>
      <c r="AM276" s="34">
        <v>92</v>
      </c>
      <c r="AN276" s="34">
        <v>1708</v>
      </c>
      <c r="AO276" s="34">
        <v>1702</v>
      </c>
      <c r="AP276" s="34">
        <v>1696</v>
      </c>
      <c r="AQ276" s="34">
        <v>1690</v>
      </c>
      <c r="AR276" s="34">
        <v>1684</v>
      </c>
      <c r="AS276" s="34">
        <v>1679</v>
      </c>
      <c r="AT276" s="34">
        <v>1673</v>
      </c>
      <c r="AU276" s="34">
        <v>1667</v>
      </c>
      <c r="AV276" s="34">
        <v>1661</v>
      </c>
      <c r="AW276" s="34">
        <v>1655</v>
      </c>
      <c r="AX276" s="34">
        <v>1649</v>
      </c>
      <c r="AY276" s="34">
        <v>1643</v>
      </c>
      <c r="AZ276" s="34">
        <v>1638</v>
      </c>
      <c r="BA276" s="34">
        <v>1632</v>
      </c>
      <c r="BB276" s="34">
        <v>1626.3</v>
      </c>
      <c r="BC276" s="34">
        <v>1620.6</v>
      </c>
      <c r="BD276" s="34">
        <v>1614.9</v>
      </c>
      <c r="BE276" s="34">
        <v>1609.2</v>
      </c>
      <c r="BF276" s="34">
        <v>1603.5</v>
      </c>
      <c r="BG276" s="34">
        <v>1597.8</v>
      </c>
      <c r="BH276" s="34">
        <v>1592.1</v>
      </c>
      <c r="BI276" s="34">
        <v>1586.4</v>
      </c>
      <c r="BJ276" s="34">
        <v>1580.7</v>
      </c>
      <c r="BK276" s="34">
        <v>1575</v>
      </c>
      <c r="BL276" s="34">
        <v>1569.3</v>
      </c>
      <c r="BM276" s="34">
        <f t="shared" si="50"/>
        <v>19207.8</v>
      </c>
      <c r="BN276" s="34">
        <f t="shared" si="52"/>
        <v>1600</v>
      </c>
      <c r="BO276" s="34">
        <f t="shared" si="52"/>
        <v>1600</v>
      </c>
      <c r="BP276" s="34">
        <f t="shared" si="52"/>
        <v>1600</v>
      </c>
      <c r="BQ276" s="34">
        <f t="shared" si="52"/>
        <v>1600</v>
      </c>
      <c r="BR276" s="34">
        <f t="shared" si="52"/>
        <v>1600</v>
      </c>
      <c r="BS276" s="34">
        <f t="shared" si="52"/>
        <v>1600</v>
      </c>
      <c r="BT276" s="34">
        <f t="shared" si="52"/>
        <v>1600</v>
      </c>
      <c r="BU276" s="34">
        <f t="shared" si="52"/>
        <v>1600</v>
      </c>
      <c r="BV276" s="34">
        <f t="shared" si="52"/>
        <v>1600</v>
      </c>
      <c r="BW276" s="34">
        <f t="shared" si="52"/>
        <v>1600</v>
      </c>
      <c r="BX276" s="34">
        <f t="shared" si="52"/>
        <v>1600</v>
      </c>
      <c r="BY276" s="34">
        <f t="shared" si="52"/>
        <v>1600</v>
      </c>
      <c r="BZ276" s="64">
        <f t="shared" si="51"/>
        <v>0.14658340584352858</v>
      </c>
    </row>
    <row r="277" spans="1:255" x14ac:dyDescent="0.25">
      <c r="A277" s="32" t="s">
        <v>609</v>
      </c>
      <c r="B277" s="33">
        <v>10</v>
      </c>
      <c r="C277" s="32" t="s">
        <v>318</v>
      </c>
      <c r="D277" s="32" t="s">
        <v>255</v>
      </c>
      <c r="E277" s="34">
        <v>100</v>
      </c>
      <c r="F277" s="34">
        <v>810</v>
      </c>
      <c r="G277" s="34">
        <v>1158</v>
      </c>
      <c r="H277" s="34">
        <v>118</v>
      </c>
      <c r="I277" s="34">
        <v>1548</v>
      </c>
      <c r="J277" s="34">
        <v>897</v>
      </c>
      <c r="K277" s="34">
        <v>1531</v>
      </c>
      <c r="L277" s="34">
        <v>2461</v>
      </c>
      <c r="M277" s="34">
        <v>2378</v>
      </c>
      <c r="N277" s="34">
        <v>2241</v>
      </c>
      <c r="O277" s="34">
        <v>2616</v>
      </c>
      <c r="P277" s="34">
        <v>2523</v>
      </c>
      <c r="Q277" s="34">
        <v>1334</v>
      </c>
      <c r="R277" s="34">
        <v>950</v>
      </c>
      <c r="S277" s="34">
        <v>456</v>
      </c>
      <c r="T277" s="34">
        <v>357</v>
      </c>
      <c r="U277" s="34">
        <v>604</v>
      </c>
      <c r="V277" s="34">
        <v>180</v>
      </c>
      <c r="W277" s="34">
        <v>248</v>
      </c>
      <c r="X277" s="34">
        <v>163</v>
      </c>
      <c r="Y277" s="34">
        <v>-369</v>
      </c>
      <c r="Z277" s="34">
        <v>-187</v>
      </c>
      <c r="AA277" s="34">
        <v>138</v>
      </c>
      <c r="AB277" s="34">
        <v>778</v>
      </c>
      <c r="AC277" s="34">
        <v>741</v>
      </c>
      <c r="AD277" s="34">
        <v>1125</v>
      </c>
      <c r="AE277" s="34">
        <v>2328</v>
      </c>
      <c r="AF277" s="34">
        <v>902</v>
      </c>
      <c r="AG277" s="34">
        <v>538</v>
      </c>
      <c r="AH277" s="34">
        <v>990</v>
      </c>
      <c r="AI277" s="34">
        <v>105</v>
      </c>
      <c r="AJ277" s="34">
        <v>-620</v>
      </c>
      <c r="AK277" s="34">
        <v>-839</v>
      </c>
      <c r="AL277" s="34">
        <v>-323</v>
      </c>
      <c r="AM277" s="34">
        <v>490</v>
      </c>
      <c r="AN277" s="34">
        <v>94</v>
      </c>
      <c r="AO277" s="34">
        <v>54</v>
      </c>
      <c r="AP277" s="34">
        <v>14</v>
      </c>
      <c r="AQ277" s="34">
        <v>-26</v>
      </c>
      <c r="AR277" s="34">
        <v>-66</v>
      </c>
      <c r="AS277" s="34">
        <v>-106</v>
      </c>
      <c r="AT277" s="34">
        <v>-146</v>
      </c>
      <c r="AU277" s="34">
        <v>-186</v>
      </c>
      <c r="AV277" s="34">
        <v>-226</v>
      </c>
      <c r="AW277" s="34">
        <v>-265</v>
      </c>
      <c r="AX277" s="34">
        <v>-305</v>
      </c>
      <c r="AY277" s="34">
        <v>-345</v>
      </c>
      <c r="AZ277" s="34">
        <v>-385</v>
      </c>
      <c r="BA277" s="34">
        <v>-425</v>
      </c>
      <c r="BB277" s="34">
        <v>-465</v>
      </c>
      <c r="BC277" s="34">
        <v>-505</v>
      </c>
      <c r="BD277" s="34">
        <v>-545</v>
      </c>
      <c r="BE277" s="34">
        <v>-585</v>
      </c>
      <c r="BF277" s="34">
        <v>-625</v>
      </c>
      <c r="BG277" s="34">
        <v>-665</v>
      </c>
      <c r="BH277" s="34">
        <v>-705</v>
      </c>
      <c r="BI277" s="34">
        <v>-745</v>
      </c>
      <c r="BJ277" s="34">
        <v>-785</v>
      </c>
      <c r="BK277" s="34">
        <v>-825</v>
      </c>
      <c r="BL277" s="34">
        <v>-865</v>
      </c>
      <c r="BM277" s="34">
        <f t="shared" si="50"/>
        <v>-7740</v>
      </c>
      <c r="BN277" s="34">
        <f t="shared" si="52"/>
        <v>200</v>
      </c>
      <c r="BO277" s="34">
        <f t="shared" si="52"/>
        <v>100</v>
      </c>
      <c r="BP277" s="34">
        <f t="shared" si="52"/>
        <v>-100</v>
      </c>
      <c r="BQ277" s="34">
        <f t="shared" si="52"/>
        <v>-300</v>
      </c>
      <c r="BR277" s="34">
        <f t="shared" si="52"/>
        <v>-400</v>
      </c>
      <c r="BS277" s="34">
        <f t="shared" si="52"/>
        <v>-600</v>
      </c>
      <c r="BT277" s="34">
        <f t="shared" si="52"/>
        <v>-700</v>
      </c>
      <c r="BU277" s="34">
        <f t="shared" si="52"/>
        <v>-900</v>
      </c>
      <c r="BV277" s="34">
        <f t="shared" si="52"/>
        <v>-1000</v>
      </c>
      <c r="BW277" s="34">
        <f t="shared" si="52"/>
        <v>-1200</v>
      </c>
      <c r="BX277" s="34">
        <f t="shared" si="52"/>
        <v>-1300</v>
      </c>
      <c r="BY277" s="34">
        <f t="shared" si="52"/>
        <v>-1500</v>
      </c>
      <c r="BZ277" s="64">
        <f t="shared" si="51"/>
        <v>0.74011467629280148</v>
      </c>
    </row>
    <row r="278" spans="1:255" x14ac:dyDescent="0.25">
      <c r="A278" s="37" t="s">
        <v>610</v>
      </c>
      <c r="B278" s="38">
        <v>10</v>
      </c>
      <c r="C278" s="37" t="s">
        <v>318</v>
      </c>
      <c r="D278" s="37" t="s">
        <v>611</v>
      </c>
      <c r="E278" s="39">
        <v>12093</v>
      </c>
      <c r="F278" s="39">
        <v>12485</v>
      </c>
      <c r="G278" s="39">
        <v>12440</v>
      </c>
      <c r="H278" s="39">
        <v>13559</v>
      </c>
      <c r="I278" s="39">
        <v>12705</v>
      </c>
      <c r="J278" s="39">
        <v>12013</v>
      </c>
      <c r="K278" s="39">
        <v>10707</v>
      </c>
      <c r="L278" s="39">
        <v>10419</v>
      </c>
      <c r="M278" s="39">
        <v>11517</v>
      </c>
      <c r="N278" s="39">
        <v>11415</v>
      </c>
      <c r="O278" s="39">
        <v>12002</v>
      </c>
      <c r="P278" s="39">
        <v>12332</v>
      </c>
      <c r="Q278" s="39">
        <v>12431</v>
      </c>
      <c r="R278" s="39">
        <v>11494</v>
      </c>
      <c r="S278" s="39">
        <v>12324</v>
      </c>
      <c r="T278" s="39">
        <v>12666</v>
      </c>
      <c r="U278" s="39">
        <v>11426</v>
      </c>
      <c r="V278" s="39">
        <v>10405</v>
      </c>
      <c r="W278" s="39">
        <v>9598</v>
      </c>
      <c r="X278" s="39">
        <v>8674</v>
      </c>
      <c r="Y278" s="39">
        <v>8588</v>
      </c>
      <c r="Z278" s="39">
        <v>9124</v>
      </c>
      <c r="AA278" s="39">
        <v>8962</v>
      </c>
      <c r="AB278" s="39">
        <v>10066</v>
      </c>
      <c r="AC278" s="39">
        <v>10657</v>
      </c>
      <c r="AD278" s="39">
        <v>9212</v>
      </c>
      <c r="AE278" s="39">
        <v>9589</v>
      </c>
      <c r="AF278" s="39">
        <v>8624</v>
      </c>
      <c r="AG278" s="39">
        <v>9426</v>
      </c>
      <c r="AH278" s="39">
        <v>8275</v>
      </c>
      <c r="AI278" s="39">
        <v>7494</v>
      </c>
      <c r="AJ278" s="39">
        <v>7046</v>
      </c>
      <c r="AK278" s="39">
        <v>6945</v>
      </c>
      <c r="AL278" s="39">
        <v>6605</v>
      </c>
      <c r="AM278" s="39">
        <v>5366</v>
      </c>
      <c r="AN278" s="39">
        <v>7059</v>
      </c>
      <c r="AO278" s="39">
        <v>6882</v>
      </c>
      <c r="AP278" s="39">
        <v>6704</v>
      </c>
      <c r="AQ278" s="39">
        <v>6527</v>
      </c>
      <c r="AR278" s="39">
        <v>6350</v>
      </c>
      <c r="AS278" s="39">
        <v>6173</v>
      </c>
      <c r="AT278" s="39">
        <v>5996</v>
      </c>
      <c r="AU278" s="39">
        <v>5819</v>
      </c>
      <c r="AV278" s="39">
        <v>5641</v>
      </c>
      <c r="AW278" s="39">
        <v>5464</v>
      </c>
      <c r="AX278" s="39">
        <v>5287</v>
      </c>
      <c r="AY278" s="39">
        <v>5110</v>
      </c>
      <c r="AZ278" s="39">
        <v>4933</v>
      </c>
      <c r="BA278" s="39">
        <v>4756</v>
      </c>
      <c r="BB278" s="39">
        <v>4579</v>
      </c>
      <c r="BC278" s="39">
        <v>4402</v>
      </c>
      <c r="BD278" s="39">
        <v>4225</v>
      </c>
      <c r="BE278" s="39">
        <v>4048</v>
      </c>
      <c r="BF278" s="39">
        <v>3871</v>
      </c>
      <c r="BG278" s="39">
        <v>3694</v>
      </c>
      <c r="BH278" s="39">
        <v>3517</v>
      </c>
      <c r="BI278" s="39">
        <v>3340</v>
      </c>
      <c r="BJ278" s="39">
        <v>3163</v>
      </c>
      <c r="BK278" s="39">
        <v>2986</v>
      </c>
      <c r="BL278" s="39">
        <v>2809</v>
      </c>
      <c r="BM278" s="39">
        <f t="shared" si="50"/>
        <v>45390</v>
      </c>
      <c r="BN278" s="39">
        <f t="shared" si="52"/>
        <v>4400</v>
      </c>
      <c r="BO278" s="39">
        <f t="shared" si="52"/>
        <v>4300</v>
      </c>
      <c r="BP278" s="39">
        <f t="shared" si="52"/>
        <v>4200</v>
      </c>
      <c r="BQ278" s="39">
        <f t="shared" si="52"/>
        <v>4100</v>
      </c>
      <c r="BR278" s="39">
        <f t="shared" si="52"/>
        <v>4000</v>
      </c>
      <c r="BS278" s="39">
        <f t="shared" si="52"/>
        <v>3800</v>
      </c>
      <c r="BT278" s="39">
        <f t="shared" si="52"/>
        <v>3700</v>
      </c>
      <c r="BU278" s="39">
        <f t="shared" si="52"/>
        <v>3600</v>
      </c>
      <c r="BV278" s="39">
        <f t="shared" si="52"/>
        <v>3500</v>
      </c>
      <c r="BW278" s="39">
        <f t="shared" si="52"/>
        <v>3400</v>
      </c>
      <c r="BX278" s="39">
        <f t="shared" si="52"/>
        <v>3300</v>
      </c>
      <c r="BY278" s="39">
        <f t="shared" si="52"/>
        <v>3200</v>
      </c>
      <c r="BZ278" s="64">
        <f t="shared" si="51"/>
        <v>0.9719580154985481</v>
      </c>
    </row>
    <row r="279" spans="1:255" s="31" customFormat="1" x14ac:dyDescent="0.25">
      <c r="A279" s="40"/>
      <c r="B279" s="41"/>
      <c r="C279" s="40" t="s">
        <v>612</v>
      </c>
      <c r="D279" s="40"/>
      <c r="E279" s="43">
        <f t="shared" ref="E279:BL279" si="53">SUBTOTAL(9,E130:E278)</f>
        <v>1063764</v>
      </c>
      <c r="F279" s="43">
        <f t="shared" si="53"/>
        <v>1060169</v>
      </c>
      <c r="G279" s="43">
        <f t="shared" si="53"/>
        <v>1062204</v>
      </c>
      <c r="H279" s="43">
        <f t="shared" si="53"/>
        <v>1054186</v>
      </c>
      <c r="I279" s="43">
        <f t="shared" si="53"/>
        <v>1056639</v>
      </c>
      <c r="J279" s="43">
        <f t="shared" si="53"/>
        <v>1076577</v>
      </c>
      <c r="K279" s="43">
        <f t="shared" si="53"/>
        <v>1067594</v>
      </c>
      <c r="L279" s="43">
        <f t="shared" si="53"/>
        <v>1074720</v>
      </c>
      <c r="M279" s="43">
        <f t="shared" si="53"/>
        <v>1072938</v>
      </c>
      <c r="N279" s="43">
        <f t="shared" si="53"/>
        <v>1068597</v>
      </c>
      <c r="O279" s="43">
        <f t="shared" si="53"/>
        <v>1089594</v>
      </c>
      <c r="P279" s="43">
        <f t="shared" si="53"/>
        <v>1099327</v>
      </c>
      <c r="Q279" s="43">
        <f t="shared" si="53"/>
        <v>1107453</v>
      </c>
      <c r="R279" s="43">
        <f t="shared" si="53"/>
        <v>1104043</v>
      </c>
      <c r="S279" s="43">
        <f t="shared" si="53"/>
        <v>1124340</v>
      </c>
      <c r="T279" s="43">
        <f t="shared" si="53"/>
        <v>1112611</v>
      </c>
      <c r="U279" s="43">
        <f t="shared" si="53"/>
        <v>1119316</v>
      </c>
      <c r="V279" s="43">
        <f t="shared" si="53"/>
        <v>1119540</v>
      </c>
      <c r="W279" s="43">
        <f t="shared" si="53"/>
        <v>1125144</v>
      </c>
      <c r="X279" s="43">
        <f t="shared" si="53"/>
        <v>1119007</v>
      </c>
      <c r="Y279" s="43">
        <f t="shared" si="53"/>
        <v>1114453</v>
      </c>
      <c r="Z279" s="43">
        <f t="shared" si="53"/>
        <v>1103125</v>
      </c>
      <c r="AA279" s="43">
        <f t="shared" si="53"/>
        <v>1103391</v>
      </c>
      <c r="AB279" s="43">
        <f t="shared" si="53"/>
        <v>1110035</v>
      </c>
      <c r="AC279" s="43">
        <f t="shared" si="53"/>
        <v>1111030</v>
      </c>
      <c r="AD279" s="43">
        <f t="shared" si="53"/>
        <v>1121042</v>
      </c>
      <c r="AE279" s="43">
        <f t="shared" si="53"/>
        <v>1126652</v>
      </c>
      <c r="AF279" s="43">
        <f t="shared" si="53"/>
        <v>1121534</v>
      </c>
      <c r="AG279" s="43">
        <f t="shared" si="53"/>
        <v>1136467</v>
      </c>
      <c r="AH279" s="43">
        <f t="shared" si="53"/>
        <v>1124678</v>
      </c>
      <c r="AI279" s="43">
        <f t="shared" si="53"/>
        <v>1117245</v>
      </c>
      <c r="AJ279" s="43">
        <f t="shared" si="53"/>
        <v>1124259</v>
      </c>
      <c r="AK279" s="43">
        <f t="shared" si="53"/>
        <v>1125207</v>
      </c>
      <c r="AL279" s="43">
        <f t="shared" si="53"/>
        <v>1109234</v>
      </c>
      <c r="AM279" s="43">
        <f t="shared" si="53"/>
        <v>1102059</v>
      </c>
      <c r="AN279" s="43">
        <f t="shared" si="53"/>
        <v>1136862</v>
      </c>
      <c r="AO279" s="43">
        <f t="shared" si="53"/>
        <v>1138617</v>
      </c>
      <c r="AP279" s="43">
        <f t="shared" si="53"/>
        <v>1140380</v>
      </c>
      <c r="AQ279" s="43">
        <f t="shared" si="53"/>
        <v>1142136</v>
      </c>
      <c r="AR279" s="43">
        <f t="shared" si="53"/>
        <v>1143892</v>
      </c>
      <c r="AS279" s="43">
        <f t="shared" si="53"/>
        <v>1145649</v>
      </c>
      <c r="AT279" s="43">
        <f t="shared" si="53"/>
        <v>1147399</v>
      </c>
      <c r="AU279" s="43">
        <f t="shared" si="53"/>
        <v>1149153</v>
      </c>
      <c r="AV279" s="43">
        <f t="shared" si="53"/>
        <v>1150915</v>
      </c>
      <c r="AW279" s="43">
        <f t="shared" si="53"/>
        <v>1152672</v>
      </c>
      <c r="AX279" s="43">
        <f t="shared" si="53"/>
        <v>1154421</v>
      </c>
      <c r="AY279" s="43">
        <f t="shared" si="53"/>
        <v>1156181</v>
      </c>
      <c r="AZ279" s="43">
        <f t="shared" si="53"/>
        <v>1157936</v>
      </c>
      <c r="BA279" s="43">
        <f t="shared" si="53"/>
        <v>1159690.5</v>
      </c>
      <c r="BB279" s="43">
        <f t="shared" si="53"/>
        <v>1161445.6999999997</v>
      </c>
      <c r="BC279" s="43">
        <f t="shared" si="53"/>
        <v>1163200.9000000006</v>
      </c>
      <c r="BD279" s="43">
        <f t="shared" si="53"/>
        <v>1164956.0999999994</v>
      </c>
      <c r="BE279" s="43">
        <f t="shared" si="53"/>
        <v>1166711.3000000003</v>
      </c>
      <c r="BF279" s="43">
        <f t="shared" si="53"/>
        <v>1168466.5</v>
      </c>
      <c r="BG279" s="43">
        <f t="shared" si="53"/>
        <v>1170221.6999999997</v>
      </c>
      <c r="BH279" s="43">
        <f t="shared" si="53"/>
        <v>1171976.9000000004</v>
      </c>
      <c r="BI279" s="43">
        <f t="shared" si="53"/>
        <v>1173732.0999999996</v>
      </c>
      <c r="BJ279" s="43">
        <f t="shared" si="53"/>
        <v>1175487.3000000003</v>
      </c>
      <c r="BK279" s="43">
        <f t="shared" si="53"/>
        <v>1177242.5</v>
      </c>
      <c r="BL279" s="43">
        <f t="shared" si="53"/>
        <v>1178997.6999999997</v>
      </c>
      <c r="BM279" s="56">
        <f t="shared" si="50"/>
        <v>14032129.199999999</v>
      </c>
      <c r="BN279" s="43">
        <f t="shared" si="52"/>
        <v>1159500</v>
      </c>
      <c r="BO279" s="43">
        <f t="shared" si="52"/>
        <v>1161300</v>
      </c>
      <c r="BP279" s="43">
        <f t="shared" si="52"/>
        <v>1163100</v>
      </c>
      <c r="BQ279" s="43">
        <f t="shared" si="52"/>
        <v>1164900</v>
      </c>
      <c r="BR279" s="43">
        <f t="shared" si="52"/>
        <v>1166700</v>
      </c>
      <c r="BS279" s="43">
        <f t="shared" si="52"/>
        <v>1168400</v>
      </c>
      <c r="BT279" s="43">
        <f t="shared" si="52"/>
        <v>1170200</v>
      </c>
      <c r="BU279" s="43">
        <f t="shared" si="52"/>
        <v>1172000</v>
      </c>
      <c r="BV279" s="43">
        <f t="shared" si="52"/>
        <v>1173800</v>
      </c>
      <c r="BW279" s="43">
        <f t="shared" si="52"/>
        <v>1175600</v>
      </c>
      <c r="BX279" s="43">
        <f t="shared" si="52"/>
        <v>1177400</v>
      </c>
      <c r="BY279" s="43">
        <f t="shared" si="52"/>
        <v>1179200</v>
      </c>
      <c r="BZ279" s="64">
        <f t="shared" si="51"/>
        <v>0.95219784328346235</v>
      </c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s="31" customFormat="1" x14ac:dyDescent="0.25">
      <c r="A280" s="40"/>
      <c r="B280" s="41"/>
      <c r="C280" s="40" t="s">
        <v>613</v>
      </c>
      <c r="D280" s="40"/>
      <c r="E280" s="43">
        <f t="shared" ref="E280:BL280" si="54">SUBTOTAL(9,E2:E278)</f>
        <v>-44693</v>
      </c>
      <c r="F280" s="43">
        <f t="shared" si="54"/>
        <v>-53349</v>
      </c>
      <c r="G280" s="43">
        <f t="shared" si="54"/>
        <v>-59799</v>
      </c>
      <c r="H280" s="43">
        <f t="shared" si="54"/>
        <v>-71904</v>
      </c>
      <c r="I280" s="43">
        <f t="shared" si="54"/>
        <v>-48950</v>
      </c>
      <c r="J280" s="43">
        <f t="shared" si="54"/>
        <v>-18657</v>
      </c>
      <c r="K280" s="43">
        <f t="shared" si="54"/>
        <v>-13493</v>
      </c>
      <c r="L280" s="43">
        <f t="shared" si="54"/>
        <v>-22606</v>
      </c>
      <c r="M280" s="43">
        <f t="shared" si="54"/>
        <v>-29260</v>
      </c>
      <c r="N280" s="43">
        <f t="shared" si="54"/>
        <v>-58554</v>
      </c>
      <c r="O280" s="43">
        <f t="shared" si="54"/>
        <v>-31391</v>
      </c>
      <c r="P280" s="43">
        <f t="shared" si="54"/>
        <v>-21077</v>
      </c>
      <c r="Q280" s="43">
        <f t="shared" si="54"/>
        <v>-4697</v>
      </c>
      <c r="R280" s="43">
        <f t="shared" si="54"/>
        <v>-19538</v>
      </c>
      <c r="S280" s="43">
        <f t="shared" si="54"/>
        <v>-39010</v>
      </c>
      <c r="T280" s="43">
        <f t="shared" si="54"/>
        <v>-45176</v>
      </c>
      <c r="U280" s="43">
        <f t="shared" si="54"/>
        <v>-40020</v>
      </c>
      <c r="V280" s="43">
        <f t="shared" si="54"/>
        <v>-44885</v>
      </c>
      <c r="W280" s="43">
        <f t="shared" si="54"/>
        <v>-65593</v>
      </c>
      <c r="X280" s="43">
        <f t="shared" si="54"/>
        <v>-53104</v>
      </c>
      <c r="Y280" s="43">
        <f t="shared" si="54"/>
        <v>-78056</v>
      </c>
      <c r="Z280" s="43">
        <f t="shared" si="54"/>
        <v>-86956</v>
      </c>
      <c r="AA280" s="43">
        <f t="shared" si="54"/>
        <v>-68822</v>
      </c>
      <c r="AB280" s="43">
        <f t="shared" si="54"/>
        <v>-55164</v>
      </c>
      <c r="AC280" s="43">
        <f t="shared" si="54"/>
        <v>-32117</v>
      </c>
      <c r="AD280" s="43">
        <f t="shared" si="54"/>
        <v>-22337</v>
      </c>
      <c r="AE280" s="43">
        <f t="shared" si="54"/>
        <v>-35602</v>
      </c>
      <c r="AF280" s="43">
        <f t="shared" si="54"/>
        <v>-20340</v>
      </c>
      <c r="AG280" s="43">
        <f t="shared" si="54"/>
        <v>-5341</v>
      </c>
      <c r="AH280" s="43">
        <f t="shared" si="54"/>
        <v>-27275</v>
      </c>
      <c r="AI280" s="43">
        <f t="shared" si="54"/>
        <v>-31312</v>
      </c>
      <c r="AJ280" s="43">
        <f t="shared" si="54"/>
        <v>-47893</v>
      </c>
      <c r="AK280" s="43">
        <f t="shared" si="54"/>
        <v>-81005</v>
      </c>
      <c r="AL280" s="43">
        <f t="shared" si="54"/>
        <v>-83206</v>
      </c>
      <c r="AM280" s="43">
        <f t="shared" si="54"/>
        <v>-65202</v>
      </c>
      <c r="AN280" s="43">
        <f t="shared" si="54"/>
        <v>-49561</v>
      </c>
      <c r="AO280" s="43">
        <f t="shared" si="54"/>
        <v>74606.150490195956</v>
      </c>
      <c r="AP280" s="43">
        <f t="shared" si="54"/>
        <v>-49242</v>
      </c>
      <c r="AQ280" s="43">
        <f t="shared" si="54"/>
        <v>-110095.63535294123</v>
      </c>
      <c r="AR280" s="43">
        <f t="shared" si="54"/>
        <v>-50958</v>
      </c>
      <c r="AS280" s="43">
        <f t="shared" si="54"/>
        <v>-54807.42119607795</v>
      </c>
      <c r="AT280" s="43">
        <f t="shared" si="54"/>
        <v>-52669</v>
      </c>
      <c r="AU280" s="43">
        <f t="shared" si="54"/>
        <v>-86521.207039216068</v>
      </c>
      <c r="AV280" s="43">
        <f t="shared" si="54"/>
        <v>1023</v>
      </c>
      <c r="AW280" s="43">
        <f t="shared" si="54"/>
        <v>-32891</v>
      </c>
      <c r="AX280" s="43">
        <f t="shared" si="54"/>
        <v>-10488</v>
      </c>
      <c r="AY280" s="43">
        <f t="shared" si="54"/>
        <v>7363</v>
      </c>
      <c r="AZ280" s="43">
        <f t="shared" si="54"/>
        <v>-81799</v>
      </c>
      <c r="BA280" s="43">
        <f t="shared" si="54"/>
        <v>-37506.5</v>
      </c>
      <c r="BB280" s="43">
        <f t="shared" si="54"/>
        <v>-15101.400000000784</v>
      </c>
      <c r="BC280" s="43">
        <f t="shared" si="54"/>
        <v>2742.6999999999402</v>
      </c>
      <c r="BD280" s="43">
        <f t="shared" si="54"/>
        <v>-86412.200000000536</v>
      </c>
      <c r="BE280" s="43">
        <f t="shared" si="54"/>
        <v>-42122.099999999322</v>
      </c>
      <c r="BF280" s="43">
        <f t="shared" si="54"/>
        <v>-19717</v>
      </c>
      <c r="BG280" s="43">
        <f t="shared" si="54"/>
        <v>-1872.900000000317</v>
      </c>
      <c r="BH280" s="43">
        <f t="shared" si="54"/>
        <v>-91027.799999999464</v>
      </c>
      <c r="BI280" s="43">
        <f t="shared" si="54"/>
        <v>-46737.700000000179</v>
      </c>
      <c r="BJ280" s="43">
        <f t="shared" si="54"/>
        <v>-24332.599999999318</v>
      </c>
      <c r="BK280" s="43">
        <f t="shared" si="54"/>
        <v>-6488.5</v>
      </c>
      <c r="BL280" s="43">
        <f t="shared" si="54"/>
        <v>-95643.400000000242</v>
      </c>
      <c r="BM280" s="56">
        <f t="shared" si="50"/>
        <v>-464219.40000000026</v>
      </c>
      <c r="BN280" s="43">
        <f t="shared" si="52"/>
        <v>77600</v>
      </c>
      <c r="BO280" s="43">
        <f t="shared" si="52"/>
        <v>-51200</v>
      </c>
      <c r="BP280" s="43">
        <f t="shared" si="52"/>
        <v>-114500</v>
      </c>
      <c r="BQ280" s="43">
        <f t="shared" si="52"/>
        <v>-53000</v>
      </c>
      <c r="BR280" s="43">
        <f t="shared" si="52"/>
        <v>-57000</v>
      </c>
      <c r="BS280" s="43">
        <f t="shared" si="52"/>
        <v>-54800</v>
      </c>
      <c r="BT280" s="43">
        <f t="shared" si="52"/>
        <v>-90000</v>
      </c>
      <c r="BU280" s="43">
        <f t="shared" si="52"/>
        <v>1100</v>
      </c>
      <c r="BV280" s="43">
        <f t="shared" si="52"/>
        <v>-34200</v>
      </c>
      <c r="BW280" s="43">
        <f t="shared" si="52"/>
        <v>-10900</v>
      </c>
      <c r="BX280" s="43">
        <f t="shared" si="52"/>
        <v>7700</v>
      </c>
      <c r="BY280" s="43">
        <f t="shared" si="52"/>
        <v>-85000</v>
      </c>
      <c r="BZ280" s="64">
        <f t="shared" si="51"/>
        <v>1.6357308304847749E-2</v>
      </c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</row>
    <row r="282" spans="1:255" ht="16.5" thickBot="1" x14ac:dyDescent="0.3">
      <c r="AZ282" s="49"/>
      <c r="BC282" s="69"/>
      <c r="BD282" s="70"/>
      <c r="BE282" s="69"/>
      <c r="BF282" s="69"/>
      <c r="BG282" s="69"/>
      <c r="BH282" s="70"/>
      <c r="BL282" s="49">
        <v>43100</v>
      </c>
      <c r="BN282" s="68">
        <f>BN1</f>
        <v>43131</v>
      </c>
      <c r="BO282" s="68">
        <f t="shared" ref="BO282:BY282" si="55">BO1</f>
        <v>43159</v>
      </c>
      <c r="BP282" s="68">
        <f t="shared" si="55"/>
        <v>43190</v>
      </c>
      <c r="BQ282" s="68">
        <f t="shared" si="55"/>
        <v>43220</v>
      </c>
      <c r="BR282" s="68">
        <f t="shared" si="55"/>
        <v>43251</v>
      </c>
      <c r="BS282" s="68">
        <f t="shared" si="55"/>
        <v>43281</v>
      </c>
      <c r="BT282" s="68">
        <f t="shared" si="55"/>
        <v>43312</v>
      </c>
      <c r="BU282" s="68">
        <f t="shared" si="55"/>
        <v>43343</v>
      </c>
      <c r="BV282" s="68">
        <f t="shared" si="55"/>
        <v>43373</v>
      </c>
      <c r="BW282" s="68">
        <f t="shared" si="55"/>
        <v>43404</v>
      </c>
      <c r="BX282" s="68">
        <f t="shared" si="55"/>
        <v>43434</v>
      </c>
      <c r="BY282" s="68">
        <f t="shared" si="55"/>
        <v>43465</v>
      </c>
    </row>
    <row r="283" spans="1:255" x14ac:dyDescent="0.25">
      <c r="BC283" s="69"/>
      <c r="BD283" s="69"/>
      <c r="BE283" s="69"/>
      <c r="BF283" s="69"/>
      <c r="BG283" s="69"/>
      <c r="BH283" s="69"/>
      <c r="BJ283" s="48" t="s">
        <v>623</v>
      </c>
      <c r="BL283" s="48">
        <v>142000</v>
      </c>
      <c r="BN283" s="48">
        <f>BL299</f>
        <v>234600</v>
      </c>
      <c r="BO283" s="48">
        <f>BN299</f>
        <v>169000</v>
      </c>
      <c r="BP283" s="48">
        <f t="shared" ref="BP283:BY283" si="56">BO299</f>
        <v>230600</v>
      </c>
      <c r="BQ283" s="48">
        <f t="shared" si="56"/>
        <v>355000</v>
      </c>
      <c r="BR283" s="48">
        <f t="shared" si="56"/>
        <v>417900</v>
      </c>
      <c r="BS283" s="48">
        <f t="shared" si="56"/>
        <v>484500</v>
      </c>
      <c r="BT283" s="48">
        <f t="shared" si="56"/>
        <v>549200</v>
      </c>
      <c r="BU283" s="48">
        <f t="shared" si="56"/>
        <v>648700</v>
      </c>
      <c r="BV283" s="48">
        <f t="shared" si="56"/>
        <v>657200</v>
      </c>
      <c r="BW283" s="48">
        <f t="shared" si="56"/>
        <v>700600</v>
      </c>
      <c r="BX283" s="48">
        <f t="shared" si="56"/>
        <v>721000</v>
      </c>
      <c r="BY283" s="48">
        <f t="shared" si="56"/>
        <v>722200</v>
      </c>
    </row>
    <row r="284" spans="1:255" x14ac:dyDescent="0.25">
      <c r="BC284" s="69"/>
      <c r="BD284" s="69"/>
      <c r="BE284" s="69"/>
      <c r="BF284" s="69"/>
      <c r="BG284" s="69"/>
      <c r="BH284" s="69"/>
    </row>
    <row r="285" spans="1:255" x14ac:dyDescent="0.25">
      <c r="AX285" s="50"/>
      <c r="BB285" s="50"/>
      <c r="BC285" s="69"/>
      <c r="BD285" s="69"/>
      <c r="BE285" s="69"/>
      <c r="BF285" s="71"/>
      <c r="BG285" s="69"/>
      <c r="BH285" s="69"/>
      <c r="BJ285" s="50" t="s">
        <v>642</v>
      </c>
      <c r="BL285" s="48">
        <f>ROUND(((SUM(BL22:BL36)/2/365*42)),-2)</f>
        <v>84500</v>
      </c>
      <c r="BM285" s="67"/>
      <c r="BN285" s="48">
        <f>ROUND(((SUM(BN22:BN36)/2/365*42)),-2)</f>
        <v>84900</v>
      </c>
      <c r="BO285" s="48">
        <f t="shared" ref="BO285:BY285" si="57">ROUND(((SUM(BO22:BO36)/2/365*42)),-2)</f>
        <v>84800</v>
      </c>
      <c r="BP285" s="48">
        <f t="shared" si="57"/>
        <v>84800</v>
      </c>
      <c r="BQ285" s="48">
        <f t="shared" si="57"/>
        <v>84800</v>
      </c>
      <c r="BR285" s="48">
        <f t="shared" si="57"/>
        <v>84800</v>
      </c>
      <c r="BS285" s="48">
        <f t="shared" si="57"/>
        <v>84700</v>
      </c>
      <c r="BT285" s="48">
        <f t="shared" si="57"/>
        <v>84700</v>
      </c>
      <c r="BU285" s="48">
        <f t="shared" si="57"/>
        <v>84700</v>
      </c>
      <c r="BV285" s="48">
        <f t="shared" si="57"/>
        <v>84600</v>
      </c>
      <c r="BW285" s="48">
        <f t="shared" si="57"/>
        <v>84600</v>
      </c>
      <c r="BX285" s="48">
        <f t="shared" si="57"/>
        <v>84600</v>
      </c>
      <c r="BY285" s="48">
        <f t="shared" si="57"/>
        <v>84500</v>
      </c>
    </row>
    <row r="286" spans="1:255" x14ac:dyDescent="0.25">
      <c r="AX286" s="50"/>
      <c r="BB286" s="50"/>
      <c r="BC286" s="69"/>
      <c r="BD286" s="69"/>
      <c r="BE286" s="69"/>
      <c r="BF286" s="71"/>
      <c r="BG286" s="69"/>
      <c r="BH286" s="69"/>
      <c r="BJ286" s="50" t="s">
        <v>614</v>
      </c>
      <c r="BL286" s="48">
        <f>ROUND(SUM(BL37:BL40)/365*62,-2)</f>
        <v>49300</v>
      </c>
      <c r="BN286" s="48">
        <f>ROUND(SUM(BN37:BN40)/365*62,-2)</f>
        <v>49000</v>
      </c>
      <c r="BO286" s="48">
        <f t="shared" ref="BO286:BY286" si="58">ROUND(SUM(BO37:BO40)/365*62,-2)</f>
        <v>49000</v>
      </c>
      <c r="BP286" s="48">
        <f t="shared" si="58"/>
        <v>49000</v>
      </c>
      <c r="BQ286" s="48">
        <f t="shared" si="58"/>
        <v>49100</v>
      </c>
      <c r="BR286" s="48">
        <f t="shared" si="58"/>
        <v>49100</v>
      </c>
      <c r="BS286" s="48">
        <f t="shared" si="58"/>
        <v>49200</v>
      </c>
      <c r="BT286" s="48">
        <f t="shared" si="58"/>
        <v>49200</v>
      </c>
      <c r="BU286" s="48">
        <f t="shared" si="58"/>
        <v>49200</v>
      </c>
      <c r="BV286" s="48">
        <f t="shared" si="58"/>
        <v>49300</v>
      </c>
      <c r="BW286" s="48">
        <f t="shared" si="58"/>
        <v>49300</v>
      </c>
      <c r="BX286" s="48">
        <f t="shared" si="58"/>
        <v>49400</v>
      </c>
      <c r="BY286" s="48">
        <f t="shared" si="58"/>
        <v>49400</v>
      </c>
    </row>
    <row r="287" spans="1:255" x14ac:dyDescent="0.25">
      <c r="AX287" s="50"/>
      <c r="BB287" s="50"/>
      <c r="BC287" s="69"/>
      <c r="BD287" s="69"/>
      <c r="BE287" s="69"/>
      <c r="BF287" s="71"/>
      <c r="BG287" s="69"/>
      <c r="BH287" s="69"/>
      <c r="BJ287" s="50" t="s">
        <v>640</v>
      </c>
      <c r="BL287" s="48">
        <v>4880400</v>
      </c>
      <c r="BN287" s="48">
        <f>BL287</f>
        <v>4880400</v>
      </c>
      <c r="BO287" s="48">
        <f>BN287</f>
        <v>4880400</v>
      </c>
      <c r="BP287" s="48">
        <f t="shared" ref="BP287:BY287" si="59">BO287</f>
        <v>4880400</v>
      </c>
      <c r="BQ287" s="48">
        <f t="shared" si="59"/>
        <v>4880400</v>
      </c>
      <c r="BR287" s="48">
        <f t="shared" si="59"/>
        <v>4880400</v>
      </c>
      <c r="BS287" s="48">
        <f t="shared" si="59"/>
        <v>4880400</v>
      </c>
      <c r="BT287" s="48">
        <f t="shared" si="59"/>
        <v>4880400</v>
      </c>
      <c r="BU287" s="48">
        <f t="shared" si="59"/>
        <v>4880400</v>
      </c>
      <c r="BV287" s="48">
        <f t="shared" si="59"/>
        <v>4880400</v>
      </c>
      <c r="BW287" s="48">
        <f t="shared" si="59"/>
        <v>4880400</v>
      </c>
      <c r="BX287" s="48">
        <f t="shared" si="59"/>
        <v>4880400</v>
      </c>
      <c r="BY287" s="48">
        <f t="shared" si="59"/>
        <v>4880400</v>
      </c>
    </row>
    <row r="288" spans="1:255" x14ac:dyDescent="0.25">
      <c r="AX288" s="50"/>
      <c r="BB288" s="50"/>
      <c r="BC288" s="69"/>
      <c r="BD288" s="69"/>
      <c r="BE288" s="69"/>
      <c r="BF288" s="71"/>
      <c r="BG288" s="69"/>
      <c r="BH288" s="69"/>
      <c r="BJ288" s="50" t="s">
        <v>641</v>
      </c>
      <c r="BL288" s="48">
        <v>926700</v>
      </c>
      <c r="BN288" s="48">
        <f>BL288</f>
        <v>926700</v>
      </c>
      <c r="BO288" s="48">
        <f>BN288</f>
        <v>926700</v>
      </c>
      <c r="BP288" s="48">
        <f t="shared" ref="BP288:BY288" si="60">BO288</f>
        <v>926700</v>
      </c>
      <c r="BQ288" s="48">
        <f t="shared" si="60"/>
        <v>926700</v>
      </c>
      <c r="BR288" s="48">
        <f t="shared" si="60"/>
        <v>926700</v>
      </c>
      <c r="BS288" s="48">
        <f t="shared" si="60"/>
        <v>926700</v>
      </c>
      <c r="BT288" s="48">
        <f t="shared" si="60"/>
        <v>926700</v>
      </c>
      <c r="BU288" s="48">
        <f t="shared" si="60"/>
        <v>926700</v>
      </c>
      <c r="BV288" s="48">
        <f t="shared" si="60"/>
        <v>926700</v>
      </c>
      <c r="BW288" s="48">
        <f t="shared" si="60"/>
        <v>926700</v>
      </c>
      <c r="BX288" s="48">
        <f t="shared" si="60"/>
        <v>926700</v>
      </c>
      <c r="BY288" s="48">
        <f t="shared" si="60"/>
        <v>926700</v>
      </c>
    </row>
    <row r="289" spans="1:77" x14ac:dyDescent="0.25">
      <c r="AX289" s="50"/>
      <c r="BB289" s="50"/>
      <c r="BC289" s="69"/>
      <c r="BD289" s="69"/>
      <c r="BE289" s="69"/>
      <c r="BF289" s="71"/>
      <c r="BG289" s="69"/>
      <c r="BH289" s="69"/>
      <c r="BJ289" s="50" t="s">
        <v>643</v>
      </c>
      <c r="BL289" s="48">
        <v>-1723200</v>
      </c>
      <c r="BN289" s="48">
        <f>BL289-(348000/12)</f>
        <v>-1752200</v>
      </c>
      <c r="BO289" s="48">
        <f>BN289-(348000/12)</f>
        <v>-1781200</v>
      </c>
      <c r="BP289" s="48">
        <f t="shared" ref="BP289:BY289" si="61">BO289-(348000/12)</f>
        <v>-1810200</v>
      </c>
      <c r="BQ289" s="48">
        <f t="shared" si="61"/>
        <v>-1839200</v>
      </c>
      <c r="BR289" s="48">
        <f t="shared" si="61"/>
        <v>-1868200</v>
      </c>
      <c r="BS289" s="48">
        <f t="shared" si="61"/>
        <v>-1897200</v>
      </c>
      <c r="BT289" s="48">
        <f t="shared" si="61"/>
        <v>-1926200</v>
      </c>
      <c r="BU289" s="48">
        <f t="shared" si="61"/>
        <v>-1955200</v>
      </c>
      <c r="BV289" s="48">
        <f t="shared" si="61"/>
        <v>-1984200</v>
      </c>
      <c r="BW289" s="48">
        <f t="shared" si="61"/>
        <v>-2013200</v>
      </c>
      <c r="BX289" s="48">
        <f t="shared" si="61"/>
        <v>-2042200</v>
      </c>
      <c r="BY289" s="48">
        <f t="shared" si="61"/>
        <v>-2071200</v>
      </c>
    </row>
    <row r="290" spans="1:77" x14ac:dyDescent="0.25">
      <c r="AX290" s="50"/>
      <c r="BB290" s="50"/>
      <c r="BC290" s="69"/>
      <c r="BD290" s="69"/>
      <c r="BE290" s="69"/>
      <c r="BF290" s="71"/>
      <c r="BG290" s="69"/>
      <c r="BH290" s="69"/>
      <c r="BJ290" s="50" t="s">
        <v>615</v>
      </c>
      <c r="BL290" s="89">
        <f>ROUND((SUM(BL61:BL279)/2-BL278-SUM(BL156:BL160)-SUM(BL148:BL149)-SUM(BL135:BL138)-SUM(BL130:BL132))/365*28,-2)*-1</f>
        <v>-112300</v>
      </c>
      <c r="BN290" s="89">
        <f>ROUND((SUM(BN61:BN279)/2-BN278-SUM(BN156:BN160)-SUM(BN148:BN149)-SUM(BN135:BN138)-SUM(BN130:BN132))/365*28,-2)*-1</f>
        <v>-113800</v>
      </c>
      <c r="BO290" s="89">
        <f t="shared" ref="BO290:BY290" si="62">ROUND((SUM(BO61:BO279)/2-BO278-SUM(BO156:BO160)-SUM(BO148:BO149)-SUM(BO135:BO138)-SUM(BO130:BO132))/365*28,-2)*-1</f>
        <v>-113500</v>
      </c>
      <c r="BP290" s="89">
        <f t="shared" si="62"/>
        <v>-113200</v>
      </c>
      <c r="BQ290" s="89">
        <f t="shared" si="62"/>
        <v>-112900</v>
      </c>
      <c r="BR290" s="89">
        <f t="shared" si="62"/>
        <v>-112600</v>
      </c>
      <c r="BS290" s="89">
        <f t="shared" si="62"/>
        <v>-112300</v>
      </c>
      <c r="BT290" s="89">
        <f t="shared" si="62"/>
        <v>-112100</v>
      </c>
      <c r="BU290" s="89">
        <f t="shared" si="62"/>
        <v>-111700</v>
      </c>
      <c r="BV290" s="89">
        <f t="shared" si="62"/>
        <v>-111500</v>
      </c>
      <c r="BW290" s="89">
        <f t="shared" si="62"/>
        <v>-111200</v>
      </c>
      <c r="BX290" s="89">
        <f t="shared" si="62"/>
        <v>-110900</v>
      </c>
      <c r="BY290" s="89">
        <f t="shared" si="62"/>
        <v>-110600</v>
      </c>
    </row>
    <row r="291" spans="1:77" x14ac:dyDescent="0.25">
      <c r="AX291" s="50"/>
      <c r="AY291" s="47"/>
      <c r="BB291" s="50"/>
      <c r="BC291" s="72"/>
      <c r="BD291" s="69"/>
      <c r="BE291" s="69"/>
      <c r="BF291" s="71"/>
      <c r="BG291" s="72"/>
      <c r="BH291" s="69"/>
      <c r="BJ291" s="50" t="s">
        <v>625</v>
      </c>
      <c r="BK291" s="47"/>
      <c r="BL291" s="48">
        <f>ROUND(Amort!F68*-1,-2)</f>
        <v>-1689600</v>
      </c>
      <c r="BN291" s="48">
        <f>ROUND(-Amort!H69,-2)</f>
        <v>-1664800</v>
      </c>
      <c r="BO291" s="48">
        <f>ROUND(-Amort!I69,-2)</f>
        <v>-1640000</v>
      </c>
      <c r="BP291" s="48">
        <f>ROUND(-Amort!J69,-2)</f>
        <v>-1615100</v>
      </c>
      <c r="BQ291" s="48">
        <f>ROUND(-Amort!K69,-2)</f>
        <v>-1590100</v>
      </c>
      <c r="BR291" s="48">
        <f>ROUND(-Amort!L69,-2)</f>
        <v>-1565100</v>
      </c>
      <c r="BS291" s="48">
        <f>ROUND(-Amort!M69,-2)</f>
        <v>-1540000</v>
      </c>
      <c r="BT291" s="48">
        <f>ROUND(-Amort!N69,-2)</f>
        <v>-1514700</v>
      </c>
      <c r="BU291" s="48">
        <f>ROUND(-Amort!O69,-2)</f>
        <v>-1489500</v>
      </c>
      <c r="BV291" s="48">
        <f>ROUND(-Amort!P69,-2)</f>
        <v>-1464100</v>
      </c>
      <c r="BW291" s="48">
        <f>ROUND(-Amort!Q69,-2)</f>
        <v>-1438700</v>
      </c>
      <c r="BX291" s="48">
        <f>ROUND(-Amort!R69,-2)</f>
        <v>-1413100</v>
      </c>
      <c r="BY291" s="48">
        <f>ROUND(-Amort!S69,-2)</f>
        <v>-1387500</v>
      </c>
    </row>
    <row r="292" spans="1:77" s="35" customFormat="1" x14ac:dyDescent="0.25">
      <c r="A292" s="47"/>
      <c r="B292" s="47"/>
      <c r="C292" s="47"/>
      <c r="D292" s="47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51"/>
      <c r="AY292" s="47"/>
      <c r="AZ292" s="48"/>
      <c r="BA292" s="48"/>
      <c r="BB292" s="51"/>
      <c r="BC292" s="72"/>
      <c r="BD292" s="69"/>
      <c r="BE292" s="69"/>
      <c r="BF292" s="73"/>
      <c r="BG292" s="72"/>
      <c r="BH292" s="69"/>
      <c r="BI292" s="48"/>
      <c r="BJ292" s="51"/>
      <c r="BK292" s="47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</row>
    <row r="293" spans="1:77" s="35" customFormat="1" x14ac:dyDescent="0.25">
      <c r="A293" s="47"/>
      <c r="B293" s="47"/>
      <c r="C293" s="47"/>
      <c r="D293" s="47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52"/>
      <c r="AY293" s="47"/>
      <c r="AZ293" s="48"/>
      <c r="BA293" s="48"/>
      <c r="BB293" s="52"/>
      <c r="BC293" s="72"/>
      <c r="BD293" s="69"/>
      <c r="BE293" s="69"/>
      <c r="BF293" s="74"/>
      <c r="BG293" s="72"/>
      <c r="BH293" s="69"/>
      <c r="BI293" s="48"/>
      <c r="BJ293" s="52" t="s">
        <v>616</v>
      </c>
      <c r="BK293" s="47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</row>
    <row r="294" spans="1:77" s="35" customFormat="1" x14ac:dyDescent="0.25">
      <c r="A294" s="47"/>
      <c r="B294" s="47"/>
      <c r="C294" s="47"/>
      <c r="D294" s="47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51"/>
      <c r="AY294" s="47"/>
      <c r="AZ294" s="48"/>
      <c r="BA294" s="48"/>
      <c r="BB294" s="51"/>
      <c r="BC294" s="72"/>
      <c r="BD294" s="69"/>
      <c r="BE294" s="69"/>
      <c r="BF294" s="73"/>
      <c r="BG294" s="72"/>
      <c r="BH294" s="69"/>
      <c r="BI294" s="48"/>
      <c r="BJ294" s="51" t="s">
        <v>617</v>
      </c>
      <c r="BK294" s="47"/>
      <c r="BL294" s="48">
        <v>-13500</v>
      </c>
      <c r="BM294" s="48"/>
      <c r="BN294" s="48">
        <f>BL285-BN285</f>
        <v>-400</v>
      </c>
      <c r="BO294" s="48">
        <f>BN285-BO285</f>
        <v>100</v>
      </c>
      <c r="BP294" s="48">
        <f>BN285-BP285</f>
        <v>100</v>
      </c>
      <c r="BQ294" s="48">
        <f>BP285-BQ285</f>
        <v>0</v>
      </c>
      <c r="BR294" s="48">
        <f>BP285-BR285</f>
        <v>0</v>
      </c>
      <c r="BS294" s="48">
        <f>BR285-BS285</f>
        <v>100</v>
      </c>
      <c r="BT294" s="48">
        <f>BR285-BT285</f>
        <v>100</v>
      </c>
      <c r="BU294" s="48">
        <f>BT285-BU285</f>
        <v>0</v>
      </c>
      <c r="BV294" s="48">
        <f>BT285-BV285</f>
        <v>100</v>
      </c>
      <c r="BW294" s="48">
        <f>BV285-BW285</f>
        <v>0</v>
      </c>
      <c r="BX294" s="48">
        <f>BV285-BX285</f>
        <v>0</v>
      </c>
      <c r="BY294" s="48">
        <f t="shared" ref="BY294" si="63">BX285-BY285</f>
        <v>100</v>
      </c>
    </row>
    <row r="295" spans="1:77" s="35" customFormat="1" x14ac:dyDescent="0.25">
      <c r="A295" s="47"/>
      <c r="B295" s="47"/>
      <c r="C295" s="47"/>
      <c r="D295" s="47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51"/>
      <c r="AY295" s="47"/>
      <c r="AZ295" s="48"/>
      <c r="BA295" s="48"/>
      <c r="BB295" s="51"/>
      <c r="BC295" s="72"/>
      <c r="BD295" s="69"/>
      <c r="BE295" s="69"/>
      <c r="BF295" s="73"/>
      <c r="BG295" s="72"/>
      <c r="BH295" s="69"/>
      <c r="BI295" s="48"/>
      <c r="BJ295" s="51" t="s">
        <v>618</v>
      </c>
      <c r="BK295" s="47"/>
      <c r="BL295" s="48">
        <v>900</v>
      </c>
      <c r="BM295" s="48"/>
      <c r="BN295" s="48">
        <f>BL286-BN286</f>
        <v>300</v>
      </c>
      <c r="BO295" s="48">
        <f>BN286-BO286</f>
        <v>0</v>
      </c>
      <c r="BP295" s="48">
        <f>BN286-BP286</f>
        <v>0</v>
      </c>
      <c r="BQ295" s="48">
        <f>BP286-BQ286</f>
        <v>-100</v>
      </c>
      <c r="BR295" s="48">
        <f>BP286-BR286</f>
        <v>-100</v>
      </c>
      <c r="BS295" s="48">
        <f>BR286-BS286</f>
        <v>-100</v>
      </c>
      <c r="BT295" s="48">
        <f>BR286-BT286</f>
        <v>-100</v>
      </c>
      <c r="BU295" s="48">
        <f>BT286-BU286</f>
        <v>0</v>
      </c>
      <c r="BV295" s="48">
        <f>BT286-BV286</f>
        <v>-100</v>
      </c>
      <c r="BW295" s="48">
        <f>BV286-BW286</f>
        <v>0</v>
      </c>
      <c r="BX295" s="48">
        <f>BV286-BX286</f>
        <v>-100</v>
      </c>
      <c r="BY295" s="48">
        <f>BX286-BY286</f>
        <v>0</v>
      </c>
    </row>
    <row r="296" spans="1:77" s="35" customFormat="1" x14ac:dyDescent="0.25">
      <c r="A296" s="47"/>
      <c r="B296" s="47"/>
      <c r="C296" s="47"/>
      <c r="D296" s="47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51"/>
      <c r="AY296" s="47"/>
      <c r="AZ296" s="48"/>
      <c r="BA296" s="48"/>
      <c r="BB296" s="51"/>
      <c r="BC296" s="72"/>
      <c r="BD296" s="69"/>
      <c r="BE296" s="69"/>
      <c r="BF296" s="73"/>
      <c r="BG296" s="72"/>
      <c r="BH296" s="69"/>
      <c r="BI296" s="48"/>
      <c r="BJ296" s="51" t="s">
        <v>619</v>
      </c>
      <c r="BK296" s="47"/>
      <c r="BL296" s="48">
        <v>-900</v>
      </c>
      <c r="BM296" s="48"/>
      <c r="BN296" s="48">
        <f>BL290-BN290</f>
        <v>1500</v>
      </c>
      <c r="BO296" s="48">
        <f>BN290-BO290</f>
        <v>-300</v>
      </c>
      <c r="BP296" s="48">
        <f>BN290-BP290</f>
        <v>-600</v>
      </c>
      <c r="BQ296" s="48">
        <f>BP290-BQ290</f>
        <v>-300</v>
      </c>
      <c r="BR296" s="48">
        <f>BP290-BR290</f>
        <v>-600</v>
      </c>
      <c r="BS296" s="48">
        <f>BR290-BS290</f>
        <v>-300</v>
      </c>
      <c r="BT296" s="48">
        <f>BR290-BT290</f>
        <v>-500</v>
      </c>
      <c r="BU296" s="48">
        <f>BT290-BU290</f>
        <v>-400</v>
      </c>
      <c r="BV296" s="48">
        <f>BT290-BV290</f>
        <v>-600</v>
      </c>
      <c r="BW296" s="48">
        <f>BV290-BW290</f>
        <v>-300</v>
      </c>
      <c r="BX296" s="48">
        <f>BV290-BX290</f>
        <v>-600</v>
      </c>
      <c r="BY296" s="48">
        <f>BX290-BY290</f>
        <v>-300</v>
      </c>
    </row>
    <row r="297" spans="1:77" s="35" customFormat="1" x14ac:dyDescent="0.25">
      <c r="A297" s="47"/>
      <c r="B297" s="47"/>
      <c r="C297" s="47"/>
      <c r="D297" s="47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51"/>
      <c r="AY297" s="47"/>
      <c r="AZ297" s="48"/>
      <c r="BA297" s="48"/>
      <c r="BB297" s="51"/>
      <c r="BC297" s="72"/>
      <c r="BD297" s="69"/>
      <c r="BE297" s="69"/>
      <c r="BF297" s="73"/>
      <c r="BG297" s="72"/>
      <c r="BH297" s="69"/>
      <c r="BI297" s="48"/>
      <c r="BJ297" s="51" t="s">
        <v>624</v>
      </c>
      <c r="BK297" s="47"/>
      <c r="BL297" s="48">
        <v>-24700</v>
      </c>
      <c r="BM297" s="48"/>
      <c r="BN297" s="48">
        <f t="shared" ref="BN297" si="64">BL291-BN291</f>
        <v>-24800</v>
      </c>
      <c r="BO297" s="48">
        <f t="shared" ref="BO297" si="65">BN291-BO291</f>
        <v>-24800</v>
      </c>
      <c r="BP297" s="48">
        <f>BO291-BP291</f>
        <v>-24900</v>
      </c>
      <c r="BQ297" s="48">
        <f t="shared" ref="BQ297:BY297" si="66">BP291-BQ291</f>
        <v>-25000</v>
      </c>
      <c r="BR297" s="48">
        <f t="shared" si="66"/>
        <v>-25000</v>
      </c>
      <c r="BS297" s="48">
        <f t="shared" si="66"/>
        <v>-25100</v>
      </c>
      <c r="BT297" s="48">
        <f t="shared" si="66"/>
        <v>-25300</v>
      </c>
      <c r="BU297" s="48">
        <f t="shared" si="66"/>
        <v>-25200</v>
      </c>
      <c r="BV297" s="48">
        <f t="shared" si="66"/>
        <v>-25400</v>
      </c>
      <c r="BW297" s="48">
        <f t="shared" si="66"/>
        <v>-25400</v>
      </c>
      <c r="BX297" s="48">
        <f t="shared" si="66"/>
        <v>-25600</v>
      </c>
      <c r="BY297" s="48">
        <f t="shared" si="66"/>
        <v>-25600</v>
      </c>
    </row>
    <row r="298" spans="1:77" s="35" customFormat="1" x14ac:dyDescent="0.25">
      <c r="A298" s="47"/>
      <c r="B298" s="47"/>
      <c r="C298" s="47"/>
      <c r="D298" s="47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69"/>
      <c r="BD298" s="69"/>
      <c r="BE298" s="69"/>
      <c r="BF298" s="69"/>
      <c r="BG298" s="69"/>
      <c r="BH298" s="69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</row>
    <row r="299" spans="1:77" s="35" customFormat="1" ht="16.5" thickBot="1" x14ac:dyDescent="0.3">
      <c r="A299" s="47"/>
      <c r="B299" s="47"/>
      <c r="C299" s="47"/>
      <c r="D299" s="47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7"/>
      <c r="AZ299" s="53"/>
      <c r="BA299" s="48"/>
      <c r="BB299" s="48"/>
      <c r="BC299" s="72"/>
      <c r="BD299" s="69"/>
      <c r="BE299" s="69"/>
      <c r="BF299" s="69"/>
      <c r="BG299" s="72"/>
      <c r="BH299" s="69"/>
      <c r="BI299" s="48"/>
      <c r="BJ299" s="48" t="s">
        <v>644</v>
      </c>
      <c r="BK299" s="47"/>
      <c r="BL299" s="53">
        <f>ROUND(BL283-BL280+SUM(BL294:BL297)+SUM(BL66:BL70),-2)</f>
        <v>234600</v>
      </c>
      <c r="BM299" s="48"/>
      <c r="BN299" s="53">
        <f>BN283-BN280+SUM(BN294:BN297)+SUM(BN66:BN70)</f>
        <v>169000</v>
      </c>
      <c r="BO299" s="53">
        <f t="shared" ref="BO299:BY299" si="67">BO283-BO280+SUM(BO294:BO297)+SUM(BO66:BO70)</f>
        <v>230600</v>
      </c>
      <c r="BP299" s="53">
        <f t="shared" si="67"/>
        <v>355000</v>
      </c>
      <c r="BQ299" s="53">
        <f t="shared" si="67"/>
        <v>417900</v>
      </c>
      <c r="BR299" s="53">
        <f t="shared" si="67"/>
        <v>484500</v>
      </c>
      <c r="BS299" s="53">
        <f t="shared" si="67"/>
        <v>549200</v>
      </c>
      <c r="BT299" s="53">
        <f t="shared" si="67"/>
        <v>648700</v>
      </c>
      <c r="BU299" s="53">
        <f t="shared" si="67"/>
        <v>657200</v>
      </c>
      <c r="BV299" s="53">
        <f t="shared" si="67"/>
        <v>700600</v>
      </c>
      <c r="BW299" s="53">
        <f t="shared" si="67"/>
        <v>721000</v>
      </c>
      <c r="BX299" s="53">
        <f t="shared" si="67"/>
        <v>722200</v>
      </c>
      <c r="BY299" s="53">
        <f t="shared" si="67"/>
        <v>816500</v>
      </c>
    </row>
    <row r="300" spans="1:77" s="35" customFormat="1" ht="16.5" thickTop="1" x14ac:dyDescent="0.25">
      <c r="A300" s="47"/>
      <c r="B300" s="47"/>
      <c r="C300" s="47"/>
      <c r="D300" s="47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69"/>
      <c r="BD300" s="69"/>
      <c r="BE300" s="69"/>
      <c r="BF300" s="69"/>
      <c r="BG300" s="69"/>
      <c r="BH300" s="69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</row>
    <row r="302" spans="1:77" x14ac:dyDescent="0.25">
      <c r="BN302" s="48">
        <f>SUM(BN294:BN297)</f>
        <v>-23400</v>
      </c>
    </row>
  </sheetData>
  <conditionalFormatting sqref="BZ2:BZ280">
    <cfRule type="cellIs" dxfId="0" priority="1" operator="lessThan">
      <formula>0.6</formula>
    </cfRule>
  </conditionalFormatting>
  <pageMargins left="0.7" right="0.7" top="0.75" bottom="0.75" header="0.3" footer="0.3"/>
  <pageSetup orientation="portrait" horizontalDpi="360" verticalDpi="36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showGridLines="0" topLeftCell="A64" workbookViewId="0">
      <selection activeCell="H75" sqref="H75"/>
    </sheetView>
  </sheetViews>
  <sheetFormatPr defaultRowHeight="12.75" x14ac:dyDescent="0.2"/>
  <cols>
    <col min="1" max="1" width="18.140625" customWidth="1"/>
    <col min="2" max="6" width="13.140625" customWidth="1"/>
    <col min="8" max="9" width="13.140625" customWidth="1"/>
    <col min="10" max="10" width="13.140625" style="76" customWidth="1"/>
    <col min="11" max="11" width="13.140625" customWidth="1"/>
    <col min="12" max="19" width="13.7109375" customWidth="1"/>
  </cols>
  <sheetData>
    <row r="1" spans="1:6" x14ac:dyDescent="0.2">
      <c r="A1" s="60" t="s">
        <v>626</v>
      </c>
    </row>
    <row r="3" spans="1:6" x14ac:dyDescent="0.2">
      <c r="A3" t="s">
        <v>627</v>
      </c>
      <c r="B3" s="75">
        <v>3000000</v>
      </c>
    </row>
    <row r="4" spans="1:6" x14ac:dyDescent="0.2">
      <c r="A4" t="s">
        <v>628</v>
      </c>
      <c r="B4" s="77">
        <v>3.7499999999999999E-2</v>
      </c>
      <c r="C4" t="s">
        <v>629</v>
      </c>
    </row>
    <row r="5" spans="1:6" x14ac:dyDescent="0.2">
      <c r="A5" s="78" t="s">
        <v>630</v>
      </c>
      <c r="B5" s="79">
        <v>10</v>
      </c>
      <c r="C5" t="s">
        <v>631</v>
      </c>
    </row>
    <row r="7" spans="1:6" ht="13.5" thickBot="1" x14ac:dyDescent="0.25">
      <c r="A7" t="s">
        <v>632</v>
      </c>
      <c r="B7" s="80">
        <f>PMT(B4/12,B5*12,B3)*-1</f>
        <v>30018.372959096301</v>
      </c>
    </row>
    <row r="8" spans="1:6" ht="13.5" thickTop="1" x14ac:dyDescent="0.2"/>
    <row r="9" spans="1:6" ht="18.75" x14ac:dyDescent="0.3">
      <c r="B9" s="81" t="s">
        <v>639</v>
      </c>
    </row>
    <row r="10" spans="1:6" ht="13.5" thickBot="1" x14ac:dyDescent="0.25">
      <c r="A10" s="85" t="s">
        <v>633</v>
      </c>
      <c r="B10" s="86" t="s">
        <v>634</v>
      </c>
      <c r="C10" s="86" t="s">
        <v>635</v>
      </c>
      <c r="D10" s="86" t="s">
        <v>636</v>
      </c>
      <c r="E10" s="86" t="s">
        <v>637</v>
      </c>
      <c r="F10" s="86" t="s">
        <v>638</v>
      </c>
    </row>
    <row r="11" spans="1:6" x14ac:dyDescent="0.2">
      <c r="A11" s="82">
        <v>40969</v>
      </c>
      <c r="B11" s="83">
        <f>B3</f>
        <v>3000000</v>
      </c>
      <c r="C11" s="83">
        <f>$B$7</f>
        <v>30018.372959096301</v>
      </c>
      <c r="D11" s="83">
        <f>B11*$B$4/12</f>
        <v>9375</v>
      </c>
      <c r="E11" s="83">
        <f>C11-D11</f>
        <v>20643.372959096301</v>
      </c>
      <c r="F11" s="83">
        <f>B11-E11</f>
        <v>2979356.6270409035</v>
      </c>
    </row>
    <row r="12" spans="1:6" x14ac:dyDescent="0.2">
      <c r="A12" s="82">
        <v>41000</v>
      </c>
      <c r="B12" s="83">
        <f>F11</f>
        <v>2979356.6270409035</v>
      </c>
      <c r="C12" s="83">
        <f>$B$7</f>
        <v>30018.372959096301</v>
      </c>
      <c r="D12" s="83">
        <f>B12*$B$4/12</f>
        <v>9310.4894595028236</v>
      </c>
      <c r="E12" s="83">
        <f>C12-D12</f>
        <v>20707.883499593478</v>
      </c>
      <c r="F12" s="83">
        <f>B12-E12</f>
        <v>2958648.7435413101</v>
      </c>
    </row>
    <row r="13" spans="1:6" x14ac:dyDescent="0.2">
      <c r="A13" s="82">
        <v>41030</v>
      </c>
      <c r="B13" s="83">
        <f t="shared" ref="B13:B76" si="0">F12</f>
        <v>2958648.7435413101</v>
      </c>
      <c r="C13" s="83">
        <f t="shared" ref="C13:C76" si="1">$B$7</f>
        <v>30018.372959096301</v>
      </c>
      <c r="D13" s="83">
        <f t="shared" ref="D13:D76" si="2">B13*$B$4/12</f>
        <v>9245.7773235665936</v>
      </c>
      <c r="E13" s="83">
        <f t="shared" ref="E13:E76" si="3">C13-D13</f>
        <v>20772.595635529709</v>
      </c>
      <c r="F13" s="83">
        <f t="shared" ref="F13:F76" si="4">B13-E13</f>
        <v>2937876.1479057805</v>
      </c>
    </row>
    <row r="14" spans="1:6" x14ac:dyDescent="0.2">
      <c r="A14" s="82">
        <v>41061</v>
      </c>
      <c r="B14" s="83">
        <f t="shared" si="0"/>
        <v>2937876.1479057805</v>
      </c>
      <c r="C14" s="83">
        <f t="shared" si="1"/>
        <v>30018.372959096301</v>
      </c>
      <c r="D14" s="83">
        <f t="shared" si="2"/>
        <v>9180.8629622055632</v>
      </c>
      <c r="E14" s="83">
        <f t="shared" si="3"/>
        <v>20837.509996890738</v>
      </c>
      <c r="F14" s="83">
        <f t="shared" si="4"/>
        <v>2917038.6379088899</v>
      </c>
    </row>
    <row r="15" spans="1:6" x14ac:dyDescent="0.2">
      <c r="A15" s="82">
        <v>41091</v>
      </c>
      <c r="B15" s="83">
        <f t="shared" si="0"/>
        <v>2917038.6379088899</v>
      </c>
      <c r="C15" s="83">
        <f t="shared" si="1"/>
        <v>30018.372959096301</v>
      </c>
      <c r="D15" s="83">
        <f t="shared" si="2"/>
        <v>9115.7457434652806</v>
      </c>
      <c r="E15" s="83">
        <f t="shared" si="3"/>
        <v>20902.627215631022</v>
      </c>
      <c r="F15" s="83">
        <f t="shared" si="4"/>
        <v>2896136.0106932591</v>
      </c>
    </row>
    <row r="16" spans="1:6" x14ac:dyDescent="0.2">
      <c r="A16" s="82">
        <v>41122</v>
      </c>
      <c r="B16" s="83">
        <f t="shared" si="0"/>
        <v>2896136.0106932591</v>
      </c>
      <c r="C16" s="83">
        <f t="shared" si="1"/>
        <v>30018.372959096301</v>
      </c>
      <c r="D16" s="83">
        <f t="shared" si="2"/>
        <v>9050.4250334164335</v>
      </c>
      <c r="E16" s="83">
        <f t="shared" si="3"/>
        <v>20967.947925679866</v>
      </c>
      <c r="F16" s="83">
        <f t="shared" si="4"/>
        <v>2875168.0627675792</v>
      </c>
    </row>
    <row r="17" spans="1:6" x14ac:dyDescent="0.2">
      <c r="A17" s="82">
        <v>41153</v>
      </c>
      <c r="B17" s="83">
        <f t="shared" si="0"/>
        <v>2875168.0627675792</v>
      </c>
      <c r="C17" s="83">
        <f t="shared" si="1"/>
        <v>30018.372959096301</v>
      </c>
      <c r="D17" s="83">
        <f t="shared" si="2"/>
        <v>8984.9001961486847</v>
      </c>
      <c r="E17" s="83">
        <f t="shared" si="3"/>
        <v>21033.472762947618</v>
      </c>
      <c r="F17" s="83">
        <f t="shared" si="4"/>
        <v>2854134.5900046318</v>
      </c>
    </row>
    <row r="18" spans="1:6" x14ac:dyDescent="0.2">
      <c r="A18" s="82">
        <v>41183</v>
      </c>
      <c r="B18" s="83">
        <f t="shared" si="0"/>
        <v>2854134.5900046318</v>
      </c>
      <c r="C18" s="83">
        <f t="shared" si="1"/>
        <v>30018.372959096301</v>
      </c>
      <c r="D18" s="83">
        <f t="shared" si="2"/>
        <v>8919.1705937644747</v>
      </c>
      <c r="E18" s="83">
        <f t="shared" si="3"/>
        <v>21099.202365331825</v>
      </c>
      <c r="F18" s="83">
        <f t="shared" si="4"/>
        <v>2833035.3876393</v>
      </c>
    </row>
    <row r="19" spans="1:6" x14ac:dyDescent="0.2">
      <c r="A19" s="82">
        <v>41214</v>
      </c>
      <c r="B19" s="83">
        <f t="shared" si="0"/>
        <v>2833035.3876393</v>
      </c>
      <c r="C19" s="83">
        <f t="shared" si="1"/>
        <v>30018.372959096301</v>
      </c>
      <c r="D19" s="83">
        <f t="shared" si="2"/>
        <v>8853.2355863728117</v>
      </c>
      <c r="E19" s="83">
        <f t="shared" si="3"/>
        <v>21165.13737272349</v>
      </c>
      <c r="F19" s="83">
        <f t="shared" si="4"/>
        <v>2811870.2502665767</v>
      </c>
    </row>
    <row r="20" spans="1:6" x14ac:dyDescent="0.2">
      <c r="A20" s="82">
        <v>41244</v>
      </c>
      <c r="B20" s="83">
        <f t="shared" si="0"/>
        <v>2811870.2502665767</v>
      </c>
      <c r="C20" s="83">
        <f t="shared" si="1"/>
        <v>30018.372959096301</v>
      </c>
      <c r="D20" s="83">
        <f t="shared" si="2"/>
        <v>8787.0945320830524</v>
      </c>
      <c r="E20" s="83">
        <f t="shared" si="3"/>
        <v>21231.278427013247</v>
      </c>
      <c r="F20" s="83">
        <f t="shared" si="4"/>
        <v>2790638.9718395635</v>
      </c>
    </row>
    <row r="21" spans="1:6" x14ac:dyDescent="0.2">
      <c r="A21" s="82">
        <v>41275</v>
      </c>
      <c r="B21" s="83">
        <f t="shared" si="0"/>
        <v>2790638.9718395635</v>
      </c>
      <c r="C21" s="83">
        <f t="shared" si="1"/>
        <v>30018.372959096301</v>
      </c>
      <c r="D21" s="83">
        <f t="shared" si="2"/>
        <v>8720.7467869986358</v>
      </c>
      <c r="E21" s="83">
        <f t="shared" si="3"/>
        <v>21297.626172097665</v>
      </c>
      <c r="F21" s="83">
        <f t="shared" si="4"/>
        <v>2769341.3456674656</v>
      </c>
    </row>
    <row r="22" spans="1:6" x14ac:dyDescent="0.2">
      <c r="A22" s="82">
        <v>41306</v>
      </c>
      <c r="B22" s="83">
        <f t="shared" si="0"/>
        <v>2769341.3456674656</v>
      </c>
      <c r="C22" s="83">
        <f t="shared" si="1"/>
        <v>30018.372959096301</v>
      </c>
      <c r="D22" s="83">
        <f t="shared" si="2"/>
        <v>8654.1917052108292</v>
      </c>
      <c r="E22" s="83">
        <f t="shared" si="3"/>
        <v>21364.181253885472</v>
      </c>
      <c r="F22" s="83">
        <f t="shared" si="4"/>
        <v>2747977.1644135802</v>
      </c>
    </row>
    <row r="23" spans="1:6" x14ac:dyDescent="0.2">
      <c r="A23" s="82">
        <v>41334</v>
      </c>
      <c r="B23" s="83">
        <f t="shared" si="0"/>
        <v>2747977.1644135802</v>
      </c>
      <c r="C23" s="83">
        <f t="shared" si="1"/>
        <v>30018.372959096301</v>
      </c>
      <c r="D23" s="83">
        <f t="shared" si="2"/>
        <v>8587.4286387924385</v>
      </c>
      <c r="E23" s="83">
        <f t="shared" si="3"/>
        <v>21430.944320303861</v>
      </c>
      <c r="F23" s="83">
        <f t="shared" si="4"/>
        <v>2726546.2200932764</v>
      </c>
    </row>
    <row r="24" spans="1:6" x14ac:dyDescent="0.2">
      <c r="A24" s="82">
        <v>41365</v>
      </c>
      <c r="B24" s="83">
        <f t="shared" si="0"/>
        <v>2726546.2200932764</v>
      </c>
      <c r="C24" s="83">
        <f t="shared" si="1"/>
        <v>30018.372959096301</v>
      </c>
      <c r="D24" s="83">
        <f t="shared" si="2"/>
        <v>8520.4569377914886</v>
      </c>
      <c r="E24" s="83">
        <f t="shared" si="3"/>
        <v>21497.916021304813</v>
      </c>
      <c r="F24" s="83">
        <f t="shared" si="4"/>
        <v>2705048.3040719717</v>
      </c>
    </row>
    <row r="25" spans="1:6" x14ac:dyDescent="0.2">
      <c r="A25" s="82">
        <v>41395</v>
      </c>
      <c r="B25" s="83">
        <f t="shared" si="0"/>
        <v>2705048.3040719717</v>
      </c>
      <c r="C25" s="83">
        <f t="shared" si="1"/>
        <v>30018.372959096301</v>
      </c>
      <c r="D25" s="83">
        <f t="shared" si="2"/>
        <v>8453.2759502249119</v>
      </c>
      <c r="E25" s="83">
        <f t="shared" si="3"/>
        <v>21565.097008871388</v>
      </c>
      <c r="F25" s="83">
        <f t="shared" si="4"/>
        <v>2683483.2070631003</v>
      </c>
    </row>
    <row r="26" spans="1:6" x14ac:dyDescent="0.2">
      <c r="A26" s="82">
        <v>41426</v>
      </c>
      <c r="B26" s="83">
        <f t="shared" si="0"/>
        <v>2683483.2070631003</v>
      </c>
      <c r="C26" s="83">
        <f t="shared" si="1"/>
        <v>30018.372959096301</v>
      </c>
      <c r="D26" s="83">
        <f t="shared" si="2"/>
        <v>8385.8850220721888</v>
      </c>
      <c r="E26" s="83">
        <f t="shared" si="3"/>
        <v>21632.487937024111</v>
      </c>
      <c r="F26" s="83">
        <f t="shared" si="4"/>
        <v>2661850.719126076</v>
      </c>
    </row>
    <row r="27" spans="1:6" x14ac:dyDescent="0.2">
      <c r="A27" s="82">
        <v>41456</v>
      </c>
      <c r="B27" s="83">
        <f t="shared" si="0"/>
        <v>2661850.719126076</v>
      </c>
      <c r="C27" s="83">
        <f t="shared" si="1"/>
        <v>30018.372959096301</v>
      </c>
      <c r="D27" s="83">
        <f t="shared" si="2"/>
        <v>8318.283497268987</v>
      </c>
      <c r="E27" s="83">
        <f t="shared" si="3"/>
        <v>21700.089461827316</v>
      </c>
      <c r="F27" s="83">
        <f t="shared" si="4"/>
        <v>2640150.6296642488</v>
      </c>
    </row>
    <row r="28" spans="1:6" x14ac:dyDescent="0.2">
      <c r="A28" s="82">
        <v>41487</v>
      </c>
      <c r="B28" s="83">
        <f t="shared" si="0"/>
        <v>2640150.6296642488</v>
      </c>
      <c r="C28" s="83">
        <f t="shared" si="1"/>
        <v>30018.372959096301</v>
      </c>
      <c r="D28" s="83">
        <f t="shared" si="2"/>
        <v>8250.4707177007767</v>
      </c>
      <c r="E28" s="83">
        <f t="shared" si="3"/>
        <v>21767.902241395524</v>
      </c>
      <c r="F28" s="83">
        <f t="shared" si="4"/>
        <v>2618382.7274228535</v>
      </c>
    </row>
    <row r="29" spans="1:6" x14ac:dyDescent="0.2">
      <c r="A29" s="82">
        <v>41518</v>
      </c>
      <c r="B29" s="83">
        <f t="shared" si="0"/>
        <v>2618382.7274228535</v>
      </c>
      <c r="C29" s="83">
        <f t="shared" si="1"/>
        <v>30018.372959096301</v>
      </c>
      <c r="D29" s="83">
        <f t="shared" si="2"/>
        <v>8182.4460231964176</v>
      </c>
      <c r="E29" s="83">
        <f t="shared" si="3"/>
        <v>21835.926935899883</v>
      </c>
      <c r="F29" s="83">
        <f t="shared" si="4"/>
        <v>2596546.8004869535</v>
      </c>
    </row>
    <row r="30" spans="1:6" x14ac:dyDescent="0.2">
      <c r="A30" s="82">
        <v>41548</v>
      </c>
      <c r="B30" s="83">
        <f t="shared" si="0"/>
        <v>2596546.8004869535</v>
      </c>
      <c r="C30" s="83">
        <f t="shared" si="1"/>
        <v>30018.372959096301</v>
      </c>
      <c r="D30" s="83">
        <f t="shared" si="2"/>
        <v>8114.208751521729</v>
      </c>
      <c r="E30" s="83">
        <f t="shared" si="3"/>
        <v>21904.164207574573</v>
      </c>
      <c r="F30" s="83">
        <f t="shared" si="4"/>
        <v>2574642.636279379</v>
      </c>
    </row>
    <row r="31" spans="1:6" x14ac:dyDescent="0.2">
      <c r="A31" s="82">
        <v>41579</v>
      </c>
      <c r="B31" s="83">
        <f t="shared" si="0"/>
        <v>2574642.636279379</v>
      </c>
      <c r="C31" s="83">
        <f t="shared" si="1"/>
        <v>30018.372959096301</v>
      </c>
      <c r="D31" s="83">
        <f t="shared" si="2"/>
        <v>8045.7582383730587</v>
      </c>
      <c r="E31" s="83">
        <f t="shared" si="3"/>
        <v>21972.614720723242</v>
      </c>
      <c r="F31" s="83">
        <f t="shared" si="4"/>
        <v>2552670.0215586559</v>
      </c>
    </row>
    <row r="32" spans="1:6" x14ac:dyDescent="0.2">
      <c r="A32" s="82">
        <v>41609</v>
      </c>
      <c r="B32" s="83">
        <f t="shared" si="0"/>
        <v>2552670.0215586559</v>
      </c>
      <c r="C32" s="83">
        <f t="shared" si="1"/>
        <v>30018.372959096301</v>
      </c>
      <c r="D32" s="83">
        <f t="shared" si="2"/>
        <v>7977.0938173707991</v>
      </c>
      <c r="E32" s="83">
        <f t="shared" si="3"/>
        <v>22041.279141725503</v>
      </c>
      <c r="F32" s="83">
        <f t="shared" si="4"/>
        <v>2530628.7424169304</v>
      </c>
    </row>
    <row r="33" spans="1:6" x14ac:dyDescent="0.2">
      <c r="A33" s="82">
        <v>41640</v>
      </c>
      <c r="B33" s="83">
        <f t="shared" si="0"/>
        <v>2530628.7424169304</v>
      </c>
      <c r="C33" s="83">
        <f t="shared" si="1"/>
        <v>30018.372959096301</v>
      </c>
      <c r="D33" s="83">
        <f t="shared" si="2"/>
        <v>7908.2148200529073</v>
      </c>
      <c r="E33" s="83">
        <f t="shared" si="3"/>
        <v>22110.158139043393</v>
      </c>
      <c r="F33" s="83">
        <f t="shared" si="4"/>
        <v>2508518.5842778869</v>
      </c>
    </row>
    <row r="34" spans="1:6" x14ac:dyDescent="0.2">
      <c r="A34" s="82">
        <v>41671</v>
      </c>
      <c r="B34" s="83">
        <f t="shared" si="0"/>
        <v>2508518.5842778869</v>
      </c>
      <c r="C34" s="83">
        <f t="shared" si="1"/>
        <v>30018.372959096301</v>
      </c>
      <c r="D34" s="83">
        <f t="shared" si="2"/>
        <v>7839.1205758683964</v>
      </c>
      <c r="E34" s="83">
        <f t="shared" si="3"/>
        <v>22179.252383227904</v>
      </c>
      <c r="F34" s="83">
        <f t="shared" si="4"/>
        <v>2486339.331894659</v>
      </c>
    </row>
    <row r="35" spans="1:6" x14ac:dyDescent="0.2">
      <c r="A35" s="82">
        <v>41699</v>
      </c>
      <c r="B35" s="83">
        <f t="shared" si="0"/>
        <v>2486339.331894659</v>
      </c>
      <c r="C35" s="83">
        <f t="shared" si="1"/>
        <v>30018.372959096301</v>
      </c>
      <c r="D35" s="83">
        <f t="shared" si="2"/>
        <v>7769.8104121708093</v>
      </c>
      <c r="E35" s="83">
        <f t="shared" si="3"/>
        <v>22248.562546925492</v>
      </c>
      <c r="F35" s="83">
        <f t="shared" si="4"/>
        <v>2464090.7693477334</v>
      </c>
    </row>
    <row r="36" spans="1:6" x14ac:dyDescent="0.2">
      <c r="A36" s="82">
        <v>41730</v>
      </c>
      <c r="B36" s="83">
        <f t="shared" si="0"/>
        <v>2464090.7693477334</v>
      </c>
      <c r="C36" s="83">
        <f t="shared" si="1"/>
        <v>30018.372959096301</v>
      </c>
      <c r="D36" s="83">
        <f t="shared" si="2"/>
        <v>7700.2836542116665</v>
      </c>
      <c r="E36" s="83">
        <f t="shared" si="3"/>
        <v>22318.089304884634</v>
      </c>
      <c r="F36" s="83">
        <f t="shared" si="4"/>
        <v>2441772.6800428489</v>
      </c>
    </row>
    <row r="37" spans="1:6" x14ac:dyDescent="0.2">
      <c r="A37" s="82">
        <v>41760</v>
      </c>
      <c r="B37" s="83">
        <f t="shared" si="0"/>
        <v>2441772.6800428489</v>
      </c>
      <c r="C37" s="83">
        <f t="shared" si="1"/>
        <v>30018.372959096301</v>
      </c>
      <c r="D37" s="83">
        <f t="shared" si="2"/>
        <v>7630.5396251339034</v>
      </c>
      <c r="E37" s="83">
        <f t="shared" si="3"/>
        <v>22387.833333962397</v>
      </c>
      <c r="F37" s="83">
        <f t="shared" si="4"/>
        <v>2419384.8467088863</v>
      </c>
    </row>
    <row r="38" spans="1:6" x14ac:dyDescent="0.2">
      <c r="A38" s="82">
        <v>41791</v>
      </c>
      <c r="B38" s="83">
        <f t="shared" si="0"/>
        <v>2419384.8467088863</v>
      </c>
      <c r="C38" s="83">
        <f t="shared" si="1"/>
        <v>30018.372959096301</v>
      </c>
      <c r="D38" s="83">
        <f t="shared" si="2"/>
        <v>7560.5776459652698</v>
      </c>
      <c r="E38" s="83">
        <f t="shared" si="3"/>
        <v>22457.795313131031</v>
      </c>
      <c r="F38" s="83">
        <f t="shared" si="4"/>
        <v>2396927.0513957553</v>
      </c>
    </row>
    <row r="39" spans="1:6" x14ac:dyDescent="0.2">
      <c r="A39" s="82">
        <v>41821</v>
      </c>
      <c r="B39" s="83">
        <f t="shared" si="0"/>
        <v>2396927.0513957553</v>
      </c>
      <c r="C39" s="83">
        <f t="shared" si="1"/>
        <v>30018.372959096301</v>
      </c>
      <c r="D39" s="83">
        <f t="shared" si="2"/>
        <v>7490.3970356117352</v>
      </c>
      <c r="E39" s="83">
        <f t="shared" si="3"/>
        <v>22527.975923484566</v>
      </c>
      <c r="F39" s="83">
        <f t="shared" si="4"/>
        <v>2374399.0754722706</v>
      </c>
    </row>
    <row r="40" spans="1:6" x14ac:dyDescent="0.2">
      <c r="A40" s="82">
        <v>41852</v>
      </c>
      <c r="B40" s="83">
        <f t="shared" si="0"/>
        <v>2374399.0754722706</v>
      </c>
      <c r="C40" s="83">
        <f t="shared" si="1"/>
        <v>30018.372959096301</v>
      </c>
      <c r="D40" s="83">
        <f t="shared" si="2"/>
        <v>7419.9971108508462</v>
      </c>
      <c r="E40" s="83">
        <f t="shared" si="3"/>
        <v>22598.375848245454</v>
      </c>
      <c r="F40" s="83">
        <f t="shared" si="4"/>
        <v>2351800.6996240253</v>
      </c>
    </row>
    <row r="41" spans="1:6" x14ac:dyDescent="0.2">
      <c r="A41" s="82">
        <v>41883</v>
      </c>
      <c r="B41" s="83">
        <f t="shared" si="0"/>
        <v>2351800.6996240253</v>
      </c>
      <c r="C41" s="83">
        <f t="shared" si="1"/>
        <v>30018.372959096301</v>
      </c>
      <c r="D41" s="83">
        <f t="shared" si="2"/>
        <v>7349.3771863250795</v>
      </c>
      <c r="E41" s="83">
        <f t="shared" si="3"/>
        <v>22668.995772771221</v>
      </c>
      <c r="F41" s="83">
        <f t="shared" si="4"/>
        <v>2329131.7038512542</v>
      </c>
    </row>
    <row r="42" spans="1:6" x14ac:dyDescent="0.2">
      <c r="A42" s="82">
        <v>41913</v>
      </c>
      <c r="B42" s="83">
        <f t="shared" si="0"/>
        <v>2329131.7038512542</v>
      </c>
      <c r="C42" s="83">
        <f t="shared" si="1"/>
        <v>30018.372959096301</v>
      </c>
      <c r="D42" s="83">
        <f t="shared" si="2"/>
        <v>7278.5365745351692</v>
      </c>
      <c r="E42" s="83">
        <f t="shared" si="3"/>
        <v>22739.836384561131</v>
      </c>
      <c r="F42" s="83">
        <f t="shared" si="4"/>
        <v>2306391.8674666933</v>
      </c>
    </row>
    <row r="43" spans="1:6" x14ac:dyDescent="0.2">
      <c r="A43" s="82">
        <v>41944</v>
      </c>
      <c r="B43" s="83">
        <f t="shared" si="0"/>
        <v>2306391.8674666933</v>
      </c>
      <c r="C43" s="83">
        <f t="shared" si="1"/>
        <v>30018.372959096301</v>
      </c>
      <c r="D43" s="83">
        <f t="shared" si="2"/>
        <v>7207.4745858334163</v>
      </c>
      <c r="E43" s="83">
        <f t="shared" si="3"/>
        <v>22810.898373262884</v>
      </c>
      <c r="F43" s="83">
        <f t="shared" si="4"/>
        <v>2283580.9690934303</v>
      </c>
    </row>
    <row r="44" spans="1:6" x14ac:dyDescent="0.2">
      <c r="A44" s="82">
        <v>41974</v>
      </c>
      <c r="B44" s="83">
        <f t="shared" si="0"/>
        <v>2283580.9690934303</v>
      </c>
      <c r="C44" s="83">
        <f t="shared" si="1"/>
        <v>30018.372959096301</v>
      </c>
      <c r="D44" s="83">
        <f t="shared" si="2"/>
        <v>7136.1905284169698</v>
      </c>
      <c r="E44" s="83">
        <f t="shared" si="3"/>
        <v>22882.182430679331</v>
      </c>
      <c r="F44" s="83">
        <f t="shared" si="4"/>
        <v>2260698.7866627509</v>
      </c>
    </row>
    <row r="45" spans="1:6" x14ac:dyDescent="0.2">
      <c r="A45" s="82">
        <v>42005</v>
      </c>
      <c r="B45" s="83">
        <f t="shared" si="0"/>
        <v>2260698.7866627509</v>
      </c>
      <c r="C45" s="83">
        <f t="shared" si="1"/>
        <v>30018.372959096301</v>
      </c>
      <c r="D45" s="83">
        <f t="shared" si="2"/>
        <v>7064.6837083210958</v>
      </c>
      <c r="E45" s="83">
        <f t="shared" si="3"/>
        <v>22953.689250775205</v>
      </c>
      <c r="F45" s="83">
        <f t="shared" si="4"/>
        <v>2237745.0974119757</v>
      </c>
    </row>
    <row r="46" spans="1:6" x14ac:dyDescent="0.2">
      <c r="A46" s="82">
        <v>42036</v>
      </c>
      <c r="B46" s="83">
        <f t="shared" si="0"/>
        <v>2237745.0974119757</v>
      </c>
      <c r="C46" s="83">
        <f t="shared" si="1"/>
        <v>30018.372959096301</v>
      </c>
      <c r="D46" s="83">
        <f t="shared" si="2"/>
        <v>6992.9534294124242</v>
      </c>
      <c r="E46" s="83">
        <f t="shared" si="3"/>
        <v>23025.419529683877</v>
      </c>
      <c r="F46" s="83">
        <f t="shared" si="4"/>
        <v>2214719.6778822918</v>
      </c>
    </row>
    <row r="47" spans="1:6" x14ac:dyDescent="0.2">
      <c r="A47" s="82">
        <v>42064</v>
      </c>
      <c r="B47" s="83">
        <f t="shared" si="0"/>
        <v>2214719.6778822918</v>
      </c>
      <c r="C47" s="83">
        <f t="shared" si="1"/>
        <v>30018.372959096301</v>
      </c>
      <c r="D47" s="83">
        <f t="shared" si="2"/>
        <v>6920.9989933821626</v>
      </c>
      <c r="E47" s="83">
        <f t="shared" si="3"/>
        <v>23097.373965714138</v>
      </c>
      <c r="F47" s="83">
        <f t="shared" si="4"/>
        <v>2191622.3039165777</v>
      </c>
    </row>
    <row r="48" spans="1:6" x14ac:dyDescent="0.2">
      <c r="A48" s="82">
        <v>42095</v>
      </c>
      <c r="B48" s="83">
        <f t="shared" si="0"/>
        <v>2191622.3039165777</v>
      </c>
      <c r="C48" s="83">
        <f t="shared" si="1"/>
        <v>30018.372959096301</v>
      </c>
      <c r="D48" s="83">
        <f t="shared" si="2"/>
        <v>6848.8196997393052</v>
      </c>
      <c r="E48" s="83">
        <f t="shared" si="3"/>
        <v>23169.553259356995</v>
      </c>
      <c r="F48" s="83">
        <f t="shared" si="4"/>
        <v>2168452.7506572208</v>
      </c>
    </row>
    <row r="49" spans="1:6" x14ac:dyDescent="0.2">
      <c r="A49" s="82">
        <v>42125</v>
      </c>
      <c r="B49" s="83">
        <f t="shared" si="0"/>
        <v>2168452.7506572208</v>
      </c>
      <c r="C49" s="83">
        <f t="shared" si="1"/>
        <v>30018.372959096301</v>
      </c>
      <c r="D49" s="83">
        <f t="shared" si="2"/>
        <v>6776.4148458038144</v>
      </c>
      <c r="E49" s="83">
        <f t="shared" si="3"/>
        <v>23241.958113292487</v>
      </c>
      <c r="F49" s="83">
        <f t="shared" si="4"/>
        <v>2145210.7925439281</v>
      </c>
    </row>
    <row r="50" spans="1:6" x14ac:dyDescent="0.2">
      <c r="A50" s="82">
        <v>42156</v>
      </c>
      <c r="B50" s="83">
        <f t="shared" si="0"/>
        <v>2145210.7925439281</v>
      </c>
      <c r="C50" s="83">
        <f t="shared" si="1"/>
        <v>30018.372959096301</v>
      </c>
      <c r="D50" s="83">
        <f t="shared" si="2"/>
        <v>6703.7837266997749</v>
      </c>
      <c r="E50" s="83">
        <f t="shared" si="3"/>
        <v>23314.589232396527</v>
      </c>
      <c r="F50" s="83">
        <f t="shared" si="4"/>
        <v>2121896.2033115318</v>
      </c>
    </row>
    <row r="51" spans="1:6" x14ac:dyDescent="0.2">
      <c r="A51" s="82">
        <v>42186</v>
      </c>
      <c r="B51" s="83">
        <f t="shared" si="0"/>
        <v>2121896.2033115318</v>
      </c>
      <c r="C51" s="83">
        <f t="shared" si="1"/>
        <v>30018.372959096301</v>
      </c>
      <c r="D51" s="83">
        <f t="shared" si="2"/>
        <v>6630.9256353485362</v>
      </c>
      <c r="E51" s="83">
        <f t="shared" si="3"/>
        <v>23387.447323747765</v>
      </c>
      <c r="F51" s="83">
        <f t="shared" si="4"/>
        <v>2098508.7559877839</v>
      </c>
    </row>
    <row r="52" spans="1:6" x14ac:dyDescent="0.2">
      <c r="A52" s="82">
        <v>42217</v>
      </c>
      <c r="B52" s="83">
        <f t="shared" si="0"/>
        <v>2098508.7559877839</v>
      </c>
      <c r="C52" s="83">
        <f t="shared" si="1"/>
        <v>30018.372959096301</v>
      </c>
      <c r="D52" s="83">
        <f t="shared" si="2"/>
        <v>6557.8398624618239</v>
      </c>
      <c r="E52" s="83">
        <f t="shared" si="3"/>
        <v>23460.533096634477</v>
      </c>
      <c r="F52" s="83">
        <f t="shared" si="4"/>
        <v>2075048.2228911493</v>
      </c>
    </row>
    <row r="53" spans="1:6" x14ac:dyDescent="0.2">
      <c r="A53" s="82">
        <v>42248</v>
      </c>
      <c r="B53" s="83">
        <f t="shared" si="0"/>
        <v>2075048.2228911493</v>
      </c>
      <c r="C53" s="83">
        <f t="shared" si="1"/>
        <v>30018.372959096301</v>
      </c>
      <c r="D53" s="83">
        <f t="shared" si="2"/>
        <v>6484.5256965348417</v>
      </c>
      <c r="E53" s="83">
        <f t="shared" si="3"/>
        <v>23533.84726256146</v>
      </c>
      <c r="F53" s="83">
        <f t="shared" si="4"/>
        <v>2051514.3756285878</v>
      </c>
    </row>
    <row r="54" spans="1:6" x14ac:dyDescent="0.2">
      <c r="A54" s="82">
        <v>42278</v>
      </c>
      <c r="B54" s="83">
        <f t="shared" si="0"/>
        <v>2051514.3756285878</v>
      </c>
      <c r="C54" s="83">
        <f t="shared" si="1"/>
        <v>30018.372959096301</v>
      </c>
      <c r="D54" s="83">
        <f t="shared" si="2"/>
        <v>6410.9824238393367</v>
      </c>
      <c r="E54" s="83">
        <f t="shared" si="3"/>
        <v>23607.390535256964</v>
      </c>
      <c r="F54" s="83">
        <f t="shared" si="4"/>
        <v>2027906.9850933307</v>
      </c>
    </row>
    <row r="55" spans="1:6" x14ac:dyDescent="0.2">
      <c r="A55" s="82">
        <v>42309</v>
      </c>
      <c r="B55" s="83">
        <f t="shared" si="0"/>
        <v>2027906.9850933307</v>
      </c>
      <c r="C55" s="83">
        <f t="shared" si="1"/>
        <v>30018.372959096301</v>
      </c>
      <c r="D55" s="83">
        <f t="shared" si="2"/>
        <v>6337.2093284166585</v>
      </c>
      <c r="E55" s="83">
        <f t="shared" si="3"/>
        <v>23681.163630679643</v>
      </c>
      <c r="F55" s="83">
        <f t="shared" si="4"/>
        <v>2004225.821462651</v>
      </c>
    </row>
    <row r="56" spans="1:6" x14ac:dyDescent="0.2">
      <c r="A56" s="82">
        <v>42339</v>
      </c>
      <c r="B56" s="83">
        <f t="shared" si="0"/>
        <v>2004225.821462651</v>
      </c>
      <c r="C56" s="83">
        <f t="shared" si="1"/>
        <v>30018.372959096301</v>
      </c>
      <c r="D56" s="83">
        <f t="shared" si="2"/>
        <v>6263.2056920707837</v>
      </c>
      <c r="E56" s="83">
        <f t="shared" si="3"/>
        <v>23755.167267025518</v>
      </c>
      <c r="F56" s="83">
        <f t="shared" si="4"/>
        <v>1980470.6541956256</v>
      </c>
    </row>
    <row r="57" spans="1:6" x14ac:dyDescent="0.2">
      <c r="A57" s="82">
        <v>42370</v>
      </c>
      <c r="B57" s="83">
        <f t="shared" si="0"/>
        <v>1980470.6541956256</v>
      </c>
      <c r="C57" s="83">
        <f t="shared" si="1"/>
        <v>30018.372959096301</v>
      </c>
      <c r="D57" s="83">
        <f t="shared" si="2"/>
        <v>6188.9707943613294</v>
      </c>
      <c r="E57" s="83">
        <f t="shared" si="3"/>
        <v>23829.402164734973</v>
      </c>
      <c r="F57" s="83">
        <f t="shared" si="4"/>
        <v>1956641.2520308907</v>
      </c>
    </row>
    <row r="58" spans="1:6" x14ac:dyDescent="0.2">
      <c r="A58" s="82">
        <v>42401</v>
      </c>
      <c r="B58" s="83">
        <f t="shared" si="0"/>
        <v>1956641.2520308907</v>
      </c>
      <c r="C58" s="83">
        <f t="shared" si="1"/>
        <v>30018.372959096301</v>
      </c>
      <c r="D58" s="83">
        <f t="shared" si="2"/>
        <v>6114.5039125965332</v>
      </c>
      <c r="E58" s="83">
        <f t="shared" si="3"/>
        <v>23903.869046499767</v>
      </c>
      <c r="F58" s="83">
        <f t="shared" si="4"/>
        <v>1932737.3829843909</v>
      </c>
    </row>
    <row r="59" spans="1:6" x14ac:dyDescent="0.2">
      <c r="A59" s="82">
        <v>42430</v>
      </c>
      <c r="B59" s="83">
        <f t="shared" si="0"/>
        <v>1932737.3829843909</v>
      </c>
      <c r="C59" s="83">
        <f t="shared" si="1"/>
        <v>30018.372959096301</v>
      </c>
      <c r="D59" s="83">
        <f t="shared" si="2"/>
        <v>6039.804321826221</v>
      </c>
      <c r="E59" s="83">
        <f t="shared" si="3"/>
        <v>23978.56863727008</v>
      </c>
      <c r="F59" s="83">
        <f t="shared" si="4"/>
        <v>1908758.8143471209</v>
      </c>
    </row>
    <row r="60" spans="1:6" x14ac:dyDescent="0.2">
      <c r="A60" s="82">
        <v>42461</v>
      </c>
      <c r="B60" s="83">
        <f t="shared" si="0"/>
        <v>1908758.8143471209</v>
      </c>
      <c r="C60" s="83">
        <f t="shared" si="1"/>
        <v>30018.372959096301</v>
      </c>
      <c r="D60" s="83">
        <f t="shared" si="2"/>
        <v>5964.8712948347529</v>
      </c>
      <c r="E60" s="83">
        <f t="shared" si="3"/>
        <v>24053.501664261548</v>
      </c>
      <c r="F60" s="83">
        <f t="shared" si="4"/>
        <v>1884705.3126828594</v>
      </c>
    </row>
    <row r="61" spans="1:6" x14ac:dyDescent="0.2">
      <c r="A61" s="82">
        <v>42491</v>
      </c>
      <c r="B61" s="83">
        <f t="shared" si="0"/>
        <v>1884705.3126828594</v>
      </c>
      <c r="C61" s="83">
        <f t="shared" si="1"/>
        <v>30018.372959096301</v>
      </c>
      <c r="D61" s="83">
        <f t="shared" si="2"/>
        <v>5889.7041021339355</v>
      </c>
      <c r="E61" s="83">
        <f t="shared" si="3"/>
        <v>24128.668856962366</v>
      </c>
      <c r="F61" s="83">
        <f t="shared" si="4"/>
        <v>1860576.643825897</v>
      </c>
    </row>
    <row r="62" spans="1:6" x14ac:dyDescent="0.2">
      <c r="A62" s="82">
        <v>42522</v>
      </c>
      <c r="B62" s="83">
        <f t="shared" si="0"/>
        <v>1860576.643825897</v>
      </c>
      <c r="C62" s="83">
        <f t="shared" si="1"/>
        <v>30018.372959096301</v>
      </c>
      <c r="D62" s="83">
        <f t="shared" si="2"/>
        <v>5814.3020119559287</v>
      </c>
      <c r="E62" s="83">
        <f t="shared" si="3"/>
        <v>24204.070947140372</v>
      </c>
      <c r="F62" s="83">
        <f t="shared" si="4"/>
        <v>1836372.5728787566</v>
      </c>
    </row>
    <row r="63" spans="1:6" x14ac:dyDescent="0.2">
      <c r="A63" s="82">
        <v>42552</v>
      </c>
      <c r="B63" s="83">
        <f t="shared" si="0"/>
        <v>1836372.5728787566</v>
      </c>
      <c r="C63" s="83">
        <f t="shared" si="1"/>
        <v>30018.372959096301</v>
      </c>
      <c r="D63" s="83">
        <f t="shared" si="2"/>
        <v>5738.6642902461135</v>
      </c>
      <c r="E63" s="83">
        <f t="shared" si="3"/>
        <v>24279.708668850188</v>
      </c>
      <c r="F63" s="83">
        <f t="shared" si="4"/>
        <v>1812092.8642099064</v>
      </c>
    </row>
    <row r="64" spans="1:6" x14ac:dyDescent="0.2">
      <c r="A64" s="82">
        <v>42583</v>
      </c>
      <c r="B64" s="83">
        <f t="shared" si="0"/>
        <v>1812092.8642099064</v>
      </c>
      <c r="C64" s="83">
        <f t="shared" si="1"/>
        <v>30018.372959096301</v>
      </c>
      <c r="D64" s="83">
        <f t="shared" si="2"/>
        <v>5662.7902006559571</v>
      </c>
      <c r="E64" s="83">
        <f t="shared" si="3"/>
        <v>24355.582758440345</v>
      </c>
      <c r="F64" s="83">
        <f t="shared" si="4"/>
        <v>1787737.281451466</v>
      </c>
    </row>
    <row r="65" spans="1:19" x14ac:dyDescent="0.2">
      <c r="A65" s="82">
        <v>42614</v>
      </c>
      <c r="B65" s="83">
        <f t="shared" si="0"/>
        <v>1787737.281451466</v>
      </c>
      <c r="C65" s="83">
        <f t="shared" si="1"/>
        <v>30018.372959096301</v>
      </c>
      <c r="D65" s="83">
        <f t="shared" si="2"/>
        <v>5586.6790045358312</v>
      </c>
      <c r="E65" s="83">
        <f t="shared" si="3"/>
        <v>24431.693954560469</v>
      </c>
      <c r="F65" s="83">
        <f t="shared" si="4"/>
        <v>1763305.5874969056</v>
      </c>
    </row>
    <row r="66" spans="1:19" x14ac:dyDescent="0.2">
      <c r="A66" s="82">
        <v>42644</v>
      </c>
      <c r="B66" s="83">
        <f t="shared" si="0"/>
        <v>1763305.5874969056</v>
      </c>
      <c r="C66" s="83">
        <f t="shared" si="1"/>
        <v>30018.372959096301</v>
      </c>
      <c r="D66" s="83">
        <f t="shared" si="2"/>
        <v>5510.3299609278292</v>
      </c>
      <c r="E66" s="83">
        <f t="shared" si="3"/>
        <v>24508.042998168472</v>
      </c>
      <c r="F66" s="83">
        <f t="shared" si="4"/>
        <v>1738797.5444987372</v>
      </c>
    </row>
    <row r="67" spans="1:19" x14ac:dyDescent="0.2">
      <c r="A67" s="82">
        <v>42675</v>
      </c>
      <c r="B67" s="83">
        <f t="shared" si="0"/>
        <v>1738797.5444987372</v>
      </c>
      <c r="C67" s="83">
        <f t="shared" si="1"/>
        <v>30018.372959096301</v>
      </c>
      <c r="D67" s="83">
        <f t="shared" si="2"/>
        <v>5433.7423265585539</v>
      </c>
      <c r="E67" s="83">
        <f t="shared" si="3"/>
        <v>24584.630632537748</v>
      </c>
      <c r="F67" s="83">
        <f t="shared" si="4"/>
        <v>1714212.9138661996</v>
      </c>
    </row>
    <row r="68" spans="1:19" x14ac:dyDescent="0.2">
      <c r="A68" s="82">
        <v>42705</v>
      </c>
      <c r="B68" s="83">
        <f t="shared" si="0"/>
        <v>1714212.9138661996</v>
      </c>
      <c r="C68" s="83">
        <f t="shared" si="1"/>
        <v>30018.372959096301</v>
      </c>
      <c r="D68" s="83">
        <f t="shared" si="2"/>
        <v>5356.9153558318731</v>
      </c>
      <c r="E68" s="83">
        <f t="shared" si="3"/>
        <v>24661.457603264429</v>
      </c>
      <c r="F68" s="83">
        <f t="shared" si="4"/>
        <v>1689551.4562629352</v>
      </c>
      <c r="H68">
        <v>1</v>
      </c>
      <c r="I68">
        <v>2</v>
      </c>
      <c r="J68">
        <v>3</v>
      </c>
      <c r="K68">
        <v>4</v>
      </c>
      <c r="L68">
        <v>5</v>
      </c>
      <c r="M68">
        <v>6</v>
      </c>
      <c r="N68">
        <v>7</v>
      </c>
      <c r="O68">
        <v>8</v>
      </c>
      <c r="P68">
        <v>9</v>
      </c>
      <c r="Q68">
        <v>10</v>
      </c>
      <c r="R68">
        <v>11</v>
      </c>
      <c r="S68">
        <v>12</v>
      </c>
    </row>
    <row r="69" spans="1:19" x14ac:dyDescent="0.2">
      <c r="A69" s="82">
        <v>42736</v>
      </c>
      <c r="B69" s="83">
        <f t="shared" si="0"/>
        <v>1689551.4562629352</v>
      </c>
      <c r="C69" s="83">
        <f t="shared" si="1"/>
        <v>30018.372959096301</v>
      </c>
      <c r="D69" s="83">
        <f t="shared" si="2"/>
        <v>5279.8483008216726</v>
      </c>
      <c r="E69" s="83">
        <f t="shared" si="3"/>
        <v>24738.524658274629</v>
      </c>
      <c r="F69" s="83">
        <f t="shared" si="4"/>
        <v>1664812.9316046606</v>
      </c>
      <c r="H69" s="87">
        <f t="shared" ref="H69:S69" si="5">INDEX(amort,59+H68,6)</f>
        <v>1664812.9316046606</v>
      </c>
      <c r="I69" s="87">
        <f t="shared" si="5"/>
        <v>1639997.0990568288</v>
      </c>
      <c r="J69" s="87">
        <f t="shared" si="5"/>
        <v>1615103.7170322849</v>
      </c>
      <c r="K69" s="87">
        <f t="shared" si="5"/>
        <v>1590132.5431889144</v>
      </c>
      <c r="L69" s="87">
        <f t="shared" si="5"/>
        <v>1565083.3344272834</v>
      </c>
      <c r="M69" s="87">
        <f t="shared" si="5"/>
        <v>1539955.8468882723</v>
      </c>
      <c r="N69" s="87">
        <f t="shared" si="5"/>
        <v>1514749.835950702</v>
      </c>
      <c r="O69" s="87">
        <f t="shared" si="5"/>
        <v>1489465.0562289516</v>
      </c>
      <c r="P69" s="87">
        <f t="shared" si="5"/>
        <v>1464101.2615705708</v>
      </c>
      <c r="Q69" s="87">
        <f t="shared" si="5"/>
        <v>1438658.2050538824</v>
      </c>
      <c r="R69" s="87">
        <f t="shared" si="5"/>
        <v>1413135.6389855796</v>
      </c>
      <c r="S69" s="87">
        <f t="shared" si="5"/>
        <v>1387533.3148983133</v>
      </c>
    </row>
    <row r="70" spans="1:19" x14ac:dyDescent="0.2">
      <c r="A70" s="82">
        <v>42767</v>
      </c>
      <c r="B70" s="83">
        <f t="shared" si="0"/>
        <v>1664812.9316046606</v>
      </c>
      <c r="C70" s="83">
        <f t="shared" si="1"/>
        <v>30018.372959096301</v>
      </c>
      <c r="D70" s="83">
        <f t="shared" si="2"/>
        <v>5202.5404112645638</v>
      </c>
      <c r="E70" s="83">
        <f t="shared" si="3"/>
        <v>24815.832547831738</v>
      </c>
      <c r="F70" s="83">
        <f t="shared" si="4"/>
        <v>1639997.0990568288</v>
      </c>
    </row>
    <row r="71" spans="1:19" x14ac:dyDescent="0.2">
      <c r="A71" s="82">
        <v>42795</v>
      </c>
      <c r="B71" s="83">
        <f t="shared" si="0"/>
        <v>1639997.0990568288</v>
      </c>
      <c r="C71" s="83">
        <f t="shared" si="1"/>
        <v>30018.372959096301</v>
      </c>
      <c r="D71" s="83">
        <f t="shared" si="2"/>
        <v>5124.9909345525894</v>
      </c>
      <c r="E71" s="83">
        <f t="shared" si="3"/>
        <v>24893.382024543713</v>
      </c>
      <c r="F71" s="83">
        <f t="shared" si="4"/>
        <v>1615103.7170322849</v>
      </c>
    </row>
    <row r="72" spans="1:19" x14ac:dyDescent="0.2">
      <c r="A72" s="82">
        <v>42826</v>
      </c>
      <c r="B72" s="83">
        <f t="shared" si="0"/>
        <v>1615103.7170322849</v>
      </c>
      <c r="C72" s="83">
        <f t="shared" si="1"/>
        <v>30018.372959096301</v>
      </c>
      <c r="D72" s="83">
        <f t="shared" si="2"/>
        <v>5047.1991157258899</v>
      </c>
      <c r="E72" s="83">
        <f t="shared" si="3"/>
        <v>24971.173843370412</v>
      </c>
      <c r="F72" s="83">
        <f t="shared" si="4"/>
        <v>1590132.5431889144</v>
      </c>
    </row>
    <row r="73" spans="1:19" x14ac:dyDescent="0.2">
      <c r="A73" s="82">
        <v>42856</v>
      </c>
      <c r="B73" s="83">
        <f t="shared" si="0"/>
        <v>1590132.5431889144</v>
      </c>
      <c r="C73" s="83">
        <f t="shared" si="1"/>
        <v>30018.372959096301</v>
      </c>
      <c r="D73" s="83">
        <f t="shared" si="2"/>
        <v>4969.1641974653576</v>
      </c>
      <c r="E73" s="83">
        <f t="shared" si="3"/>
        <v>25049.208761630944</v>
      </c>
      <c r="F73" s="83">
        <f t="shared" si="4"/>
        <v>1565083.3344272834</v>
      </c>
    </row>
    <row r="74" spans="1:19" x14ac:dyDescent="0.2">
      <c r="A74" s="82">
        <v>42887</v>
      </c>
      <c r="B74" s="83">
        <f t="shared" si="0"/>
        <v>1565083.3344272834</v>
      </c>
      <c r="C74" s="83">
        <f t="shared" si="1"/>
        <v>30018.372959096301</v>
      </c>
      <c r="D74" s="83">
        <f t="shared" si="2"/>
        <v>4890.8854200852602</v>
      </c>
      <c r="E74" s="83">
        <f t="shared" si="3"/>
        <v>25127.487539011039</v>
      </c>
      <c r="F74" s="83">
        <f t="shared" si="4"/>
        <v>1539955.8468882723</v>
      </c>
    </row>
    <row r="75" spans="1:19" x14ac:dyDescent="0.2">
      <c r="A75" s="82">
        <v>42917</v>
      </c>
      <c r="B75" s="83">
        <f t="shared" si="0"/>
        <v>1539955.8468882723</v>
      </c>
      <c r="C75" s="83">
        <f t="shared" si="1"/>
        <v>30018.372959096301</v>
      </c>
      <c r="D75" s="83">
        <f t="shared" si="2"/>
        <v>4812.3620215258507</v>
      </c>
      <c r="E75" s="83">
        <f t="shared" si="3"/>
        <v>25206.010937570449</v>
      </c>
      <c r="F75" s="83">
        <f t="shared" si="4"/>
        <v>1514749.835950702</v>
      </c>
    </row>
    <row r="76" spans="1:19" x14ac:dyDescent="0.2">
      <c r="A76" s="82">
        <v>42948</v>
      </c>
      <c r="B76" s="83">
        <f t="shared" si="0"/>
        <v>1514749.835950702</v>
      </c>
      <c r="C76" s="83">
        <f t="shared" si="1"/>
        <v>30018.372959096301</v>
      </c>
      <c r="D76" s="83">
        <f t="shared" si="2"/>
        <v>4733.5932373459436</v>
      </c>
      <c r="E76" s="83">
        <f t="shared" si="3"/>
        <v>25284.779721750358</v>
      </c>
      <c r="F76" s="83">
        <f t="shared" si="4"/>
        <v>1489465.0562289516</v>
      </c>
    </row>
    <row r="77" spans="1:19" x14ac:dyDescent="0.2">
      <c r="A77" s="82">
        <v>42979</v>
      </c>
      <c r="B77" s="83">
        <f t="shared" ref="B77:B130" si="6">F76</f>
        <v>1489465.0562289516</v>
      </c>
      <c r="C77" s="83">
        <f t="shared" ref="C77:C130" si="7">$B$7</f>
        <v>30018.372959096301</v>
      </c>
      <c r="D77" s="83">
        <f t="shared" ref="D77:D130" si="8">B77*$B$4/12</f>
        <v>4654.5783007154732</v>
      </c>
      <c r="E77" s="83">
        <f t="shared" ref="E77:E130" si="9">C77-D77</f>
        <v>25363.79465838083</v>
      </c>
      <c r="F77" s="83">
        <f t="shared" ref="F77:F130" si="10">B77-E77</f>
        <v>1464101.2615705708</v>
      </c>
    </row>
    <row r="78" spans="1:19" x14ac:dyDescent="0.2">
      <c r="A78" s="82">
        <v>43009</v>
      </c>
      <c r="B78" s="83">
        <f t="shared" si="6"/>
        <v>1464101.2615705708</v>
      </c>
      <c r="C78" s="83">
        <f t="shared" si="7"/>
        <v>30018.372959096301</v>
      </c>
      <c r="D78" s="83">
        <f t="shared" si="8"/>
        <v>4575.3164424080333</v>
      </c>
      <c r="E78" s="83">
        <f t="shared" si="9"/>
        <v>25443.056516688266</v>
      </c>
      <c r="F78" s="83">
        <f t="shared" si="10"/>
        <v>1438658.2050538824</v>
      </c>
    </row>
    <row r="79" spans="1:19" x14ac:dyDescent="0.2">
      <c r="A79" s="82">
        <v>43040</v>
      </c>
      <c r="B79" s="83">
        <f t="shared" si="6"/>
        <v>1438658.2050538824</v>
      </c>
      <c r="C79" s="83">
        <f t="shared" si="7"/>
        <v>30018.372959096301</v>
      </c>
      <c r="D79" s="83">
        <f t="shared" si="8"/>
        <v>4495.8068907933821</v>
      </c>
      <c r="E79" s="83">
        <f t="shared" si="9"/>
        <v>25522.56606830292</v>
      </c>
      <c r="F79" s="83">
        <f t="shared" si="10"/>
        <v>1413135.6389855796</v>
      </c>
    </row>
    <row r="80" spans="1:19" x14ac:dyDescent="0.2">
      <c r="A80" s="82">
        <v>43070</v>
      </c>
      <c r="B80" s="83">
        <f t="shared" si="6"/>
        <v>1413135.6389855796</v>
      </c>
      <c r="C80" s="83">
        <f t="shared" si="7"/>
        <v>30018.372959096301</v>
      </c>
      <c r="D80" s="83">
        <f t="shared" si="8"/>
        <v>4416.0488718299357</v>
      </c>
      <c r="E80" s="83">
        <f t="shared" si="9"/>
        <v>25602.324087266366</v>
      </c>
      <c r="F80" s="83">
        <f t="shared" si="10"/>
        <v>1387533.3148983133</v>
      </c>
    </row>
    <row r="81" spans="1:6" x14ac:dyDescent="0.2">
      <c r="A81" s="82">
        <v>43101</v>
      </c>
      <c r="B81" s="83">
        <f t="shared" si="6"/>
        <v>1387533.3148983133</v>
      </c>
      <c r="C81" s="83">
        <f t="shared" si="7"/>
        <v>30018.372959096301</v>
      </c>
      <c r="D81" s="83">
        <f t="shared" si="8"/>
        <v>4336.0416090572289</v>
      </c>
      <c r="E81" s="83">
        <f t="shared" si="9"/>
        <v>25682.331350039072</v>
      </c>
      <c r="F81" s="83">
        <f t="shared" si="10"/>
        <v>1361850.9835482743</v>
      </c>
    </row>
    <row r="82" spans="1:6" x14ac:dyDescent="0.2">
      <c r="A82" s="82">
        <v>43132</v>
      </c>
      <c r="B82" s="83">
        <f t="shared" si="6"/>
        <v>1361850.9835482743</v>
      </c>
      <c r="C82" s="83">
        <f t="shared" si="7"/>
        <v>30018.372959096301</v>
      </c>
      <c r="D82" s="83">
        <f t="shared" si="8"/>
        <v>4255.7843235883565</v>
      </c>
      <c r="E82" s="83">
        <f t="shared" si="9"/>
        <v>25762.588635507946</v>
      </c>
      <c r="F82" s="83">
        <f t="shared" si="10"/>
        <v>1336088.3949127663</v>
      </c>
    </row>
    <row r="83" spans="1:6" x14ac:dyDescent="0.2">
      <c r="A83" s="82">
        <v>43160</v>
      </c>
      <c r="B83" s="83">
        <f t="shared" si="6"/>
        <v>1336088.3949127663</v>
      </c>
      <c r="C83" s="83">
        <f t="shared" si="7"/>
        <v>30018.372959096301</v>
      </c>
      <c r="D83" s="83">
        <f t="shared" si="8"/>
        <v>4175.2762341023945</v>
      </c>
      <c r="E83" s="83">
        <f t="shared" si="9"/>
        <v>25843.096724993906</v>
      </c>
      <c r="F83" s="83">
        <f t="shared" si="10"/>
        <v>1310245.2981877723</v>
      </c>
    </row>
    <row r="84" spans="1:6" x14ac:dyDescent="0.2">
      <c r="A84" s="82">
        <v>43191</v>
      </c>
      <c r="B84" s="83">
        <f t="shared" si="6"/>
        <v>1310245.2981877723</v>
      </c>
      <c r="C84" s="83">
        <f t="shared" si="7"/>
        <v>30018.372959096301</v>
      </c>
      <c r="D84" s="83">
        <f t="shared" si="8"/>
        <v>4094.5165568367884</v>
      </c>
      <c r="E84" s="83">
        <f t="shared" si="9"/>
        <v>25923.856402259513</v>
      </c>
      <c r="F84" s="83">
        <f t="shared" si="10"/>
        <v>1284321.4417855127</v>
      </c>
    </row>
    <row r="85" spans="1:6" x14ac:dyDescent="0.2">
      <c r="A85" s="82">
        <v>43221</v>
      </c>
      <c r="B85" s="83">
        <f t="shared" si="6"/>
        <v>1284321.4417855127</v>
      </c>
      <c r="C85" s="83">
        <f t="shared" si="7"/>
        <v>30018.372959096301</v>
      </c>
      <c r="D85" s="83">
        <f t="shared" si="8"/>
        <v>4013.5045055797273</v>
      </c>
      <c r="E85" s="83">
        <f t="shared" si="9"/>
        <v>26004.868453516574</v>
      </c>
      <c r="F85" s="83">
        <f t="shared" si="10"/>
        <v>1258316.5733319961</v>
      </c>
    </row>
    <row r="86" spans="1:6" x14ac:dyDescent="0.2">
      <c r="A86" s="82">
        <v>43252</v>
      </c>
      <c r="B86" s="83">
        <f t="shared" si="6"/>
        <v>1258316.5733319961</v>
      </c>
      <c r="C86" s="83">
        <f t="shared" si="7"/>
        <v>30018.372959096301</v>
      </c>
      <c r="D86" s="83">
        <f t="shared" si="8"/>
        <v>3932.2392916624881</v>
      </c>
      <c r="E86" s="83">
        <f t="shared" si="9"/>
        <v>26086.133667433813</v>
      </c>
      <c r="F86" s="83">
        <f t="shared" si="10"/>
        <v>1232230.4396645622</v>
      </c>
    </row>
    <row r="87" spans="1:6" x14ac:dyDescent="0.2">
      <c r="A87" s="82">
        <v>43282</v>
      </c>
      <c r="B87" s="83">
        <f t="shared" si="6"/>
        <v>1232230.4396645622</v>
      </c>
      <c r="C87" s="83">
        <f t="shared" si="7"/>
        <v>30018.372959096301</v>
      </c>
      <c r="D87" s="83">
        <f t="shared" si="8"/>
        <v>3850.7201239517567</v>
      </c>
      <c r="E87" s="83">
        <f t="shared" si="9"/>
        <v>26167.652835144545</v>
      </c>
      <c r="F87" s="83">
        <f t="shared" si="10"/>
        <v>1206062.7868294176</v>
      </c>
    </row>
    <row r="88" spans="1:6" x14ac:dyDescent="0.2">
      <c r="A88" s="82">
        <v>43313</v>
      </c>
      <c r="B88" s="83">
        <f t="shared" si="6"/>
        <v>1206062.7868294176</v>
      </c>
      <c r="C88" s="83">
        <f t="shared" si="7"/>
        <v>30018.372959096301</v>
      </c>
      <c r="D88" s="83">
        <f t="shared" si="8"/>
        <v>3768.9462088419295</v>
      </c>
      <c r="E88" s="83">
        <f t="shared" si="9"/>
        <v>26249.426750254373</v>
      </c>
      <c r="F88" s="83">
        <f t="shared" si="10"/>
        <v>1179813.3600791632</v>
      </c>
    </row>
    <row r="89" spans="1:6" x14ac:dyDescent="0.2">
      <c r="A89" s="82">
        <v>43344</v>
      </c>
      <c r="B89" s="83">
        <f t="shared" si="6"/>
        <v>1179813.3600791632</v>
      </c>
      <c r="C89" s="83">
        <f t="shared" si="7"/>
        <v>30018.372959096301</v>
      </c>
      <c r="D89" s="83">
        <f t="shared" si="8"/>
        <v>3686.9167502473847</v>
      </c>
      <c r="E89" s="83">
        <f t="shared" si="9"/>
        <v>26331.456208848918</v>
      </c>
      <c r="F89" s="83">
        <f t="shared" si="10"/>
        <v>1153481.9038703144</v>
      </c>
    </row>
    <row r="90" spans="1:6" x14ac:dyDescent="0.2">
      <c r="A90" s="82">
        <v>43374</v>
      </c>
      <c r="B90" s="83">
        <f t="shared" si="6"/>
        <v>1153481.9038703144</v>
      </c>
      <c r="C90" s="83">
        <f t="shared" si="7"/>
        <v>30018.372959096301</v>
      </c>
      <c r="D90" s="83">
        <f t="shared" si="8"/>
        <v>3604.6309495947321</v>
      </c>
      <c r="E90" s="83">
        <f t="shared" si="9"/>
        <v>26413.74200950157</v>
      </c>
      <c r="F90" s="83">
        <f t="shared" si="10"/>
        <v>1127068.1618608127</v>
      </c>
    </row>
    <row r="91" spans="1:6" x14ac:dyDescent="0.2">
      <c r="A91" s="82">
        <v>43405</v>
      </c>
      <c r="B91" s="83">
        <f t="shared" si="6"/>
        <v>1127068.1618608127</v>
      </c>
      <c r="C91" s="83">
        <f t="shared" si="7"/>
        <v>30018.372959096301</v>
      </c>
      <c r="D91" s="83">
        <f t="shared" si="8"/>
        <v>3522.0880058150397</v>
      </c>
      <c r="E91" s="83">
        <f t="shared" si="9"/>
        <v>26496.284953281262</v>
      </c>
      <c r="F91" s="83">
        <f t="shared" si="10"/>
        <v>1100571.8769075314</v>
      </c>
    </row>
    <row r="92" spans="1:6" x14ac:dyDescent="0.2">
      <c r="A92" s="82">
        <v>43435</v>
      </c>
      <c r="B92" s="83">
        <f t="shared" si="6"/>
        <v>1100571.8769075314</v>
      </c>
      <c r="C92" s="83">
        <f t="shared" si="7"/>
        <v>30018.372959096301</v>
      </c>
      <c r="D92" s="83">
        <f t="shared" si="8"/>
        <v>3439.2871153360356</v>
      </c>
      <c r="E92" s="83">
        <f t="shared" si="9"/>
        <v>26579.085843760266</v>
      </c>
      <c r="F92" s="83">
        <f t="shared" si="10"/>
        <v>1073992.7910637711</v>
      </c>
    </row>
    <row r="93" spans="1:6" x14ac:dyDescent="0.2">
      <c r="A93" s="82">
        <v>43466</v>
      </c>
      <c r="B93" s="83">
        <f t="shared" si="6"/>
        <v>1073992.7910637711</v>
      </c>
      <c r="C93" s="83">
        <f t="shared" si="7"/>
        <v>30018.372959096301</v>
      </c>
      <c r="D93" s="83">
        <f t="shared" si="8"/>
        <v>3356.2274720742844</v>
      </c>
      <c r="E93" s="83">
        <f t="shared" si="9"/>
        <v>26662.145487022019</v>
      </c>
      <c r="F93" s="83">
        <f t="shared" si="10"/>
        <v>1047330.6455767491</v>
      </c>
    </row>
    <row r="94" spans="1:6" x14ac:dyDescent="0.2">
      <c r="A94" s="82">
        <v>43497</v>
      </c>
      <c r="B94" s="83">
        <f t="shared" si="6"/>
        <v>1047330.6455767491</v>
      </c>
      <c r="C94" s="83">
        <f t="shared" si="7"/>
        <v>30018.372959096301</v>
      </c>
      <c r="D94" s="83">
        <f t="shared" si="8"/>
        <v>3272.9082674273409</v>
      </c>
      <c r="E94" s="83">
        <f t="shared" si="9"/>
        <v>26745.46469166896</v>
      </c>
      <c r="F94" s="83">
        <f t="shared" si="10"/>
        <v>1020585.1808850801</v>
      </c>
    </row>
    <row r="95" spans="1:6" x14ac:dyDescent="0.2">
      <c r="A95" s="82">
        <v>43525</v>
      </c>
      <c r="B95" s="83">
        <f t="shared" si="6"/>
        <v>1020585.1808850801</v>
      </c>
      <c r="C95" s="83">
        <f t="shared" si="7"/>
        <v>30018.372959096301</v>
      </c>
      <c r="D95" s="83">
        <f t="shared" si="8"/>
        <v>3189.3286902658751</v>
      </c>
      <c r="E95" s="83">
        <f t="shared" si="9"/>
        <v>26829.044268830425</v>
      </c>
      <c r="F95" s="83">
        <f t="shared" si="10"/>
        <v>993756.13661624969</v>
      </c>
    </row>
    <row r="96" spans="1:6" x14ac:dyDescent="0.2">
      <c r="A96" s="82">
        <v>43556</v>
      </c>
      <c r="B96" s="83">
        <f t="shared" si="6"/>
        <v>993756.13661624969</v>
      </c>
      <c r="C96" s="83">
        <f t="shared" si="7"/>
        <v>30018.372959096301</v>
      </c>
      <c r="D96" s="83">
        <f t="shared" si="8"/>
        <v>3105.4879269257799</v>
      </c>
      <c r="E96" s="83">
        <f t="shared" si="9"/>
        <v>26912.885032170521</v>
      </c>
      <c r="F96" s="83">
        <f t="shared" si="10"/>
        <v>966843.25158407912</v>
      </c>
    </row>
    <row r="97" spans="1:6" x14ac:dyDescent="0.2">
      <c r="A97" s="82">
        <v>43586</v>
      </c>
      <c r="B97" s="83">
        <f t="shared" si="6"/>
        <v>966843.25158407912</v>
      </c>
      <c r="C97" s="83">
        <f t="shared" si="7"/>
        <v>30018.372959096301</v>
      </c>
      <c r="D97" s="83">
        <f t="shared" si="8"/>
        <v>3021.3851612002472</v>
      </c>
      <c r="E97" s="83">
        <f t="shared" si="9"/>
        <v>26996.987797896054</v>
      </c>
      <c r="F97" s="83">
        <f t="shared" si="10"/>
        <v>939846.26378618309</v>
      </c>
    </row>
    <row r="98" spans="1:6" x14ac:dyDescent="0.2">
      <c r="A98" s="82">
        <v>43617</v>
      </c>
      <c r="B98" s="83">
        <f t="shared" si="6"/>
        <v>939846.26378618309</v>
      </c>
      <c r="C98" s="83">
        <f t="shared" si="7"/>
        <v>30018.372959096301</v>
      </c>
      <c r="D98" s="83">
        <f t="shared" si="8"/>
        <v>2937.0195743318218</v>
      </c>
      <c r="E98" s="83">
        <f t="shared" si="9"/>
        <v>27081.353384764479</v>
      </c>
      <c r="F98" s="83">
        <f t="shared" si="10"/>
        <v>912764.91040141857</v>
      </c>
    </row>
    <row r="99" spans="1:6" x14ac:dyDescent="0.2">
      <c r="A99" s="82">
        <v>43647</v>
      </c>
      <c r="B99" s="83">
        <f t="shared" si="6"/>
        <v>912764.91040141857</v>
      </c>
      <c r="C99" s="83">
        <f t="shared" si="7"/>
        <v>30018.372959096301</v>
      </c>
      <c r="D99" s="83">
        <f t="shared" si="8"/>
        <v>2852.3903450044327</v>
      </c>
      <c r="E99" s="83">
        <f t="shared" si="9"/>
        <v>27165.982614091867</v>
      </c>
      <c r="F99" s="83">
        <f t="shared" si="10"/>
        <v>885598.92778732674</v>
      </c>
    </row>
    <row r="100" spans="1:6" x14ac:dyDescent="0.2">
      <c r="A100" s="82">
        <v>43678</v>
      </c>
      <c r="B100" s="83">
        <f t="shared" si="6"/>
        <v>885598.92778732674</v>
      </c>
      <c r="C100" s="83">
        <f t="shared" si="7"/>
        <v>30018.372959096301</v>
      </c>
      <c r="D100" s="83">
        <f t="shared" si="8"/>
        <v>2767.4966493353963</v>
      </c>
      <c r="E100" s="83">
        <f t="shared" si="9"/>
        <v>27250.876309760904</v>
      </c>
      <c r="F100" s="83">
        <f t="shared" si="10"/>
        <v>858348.0514775659</v>
      </c>
    </row>
    <row r="101" spans="1:6" x14ac:dyDescent="0.2">
      <c r="A101" s="82">
        <v>43709</v>
      </c>
      <c r="B101" s="83">
        <f t="shared" si="6"/>
        <v>858348.0514775659</v>
      </c>
      <c r="C101" s="83">
        <f t="shared" si="7"/>
        <v>30018.372959096301</v>
      </c>
      <c r="D101" s="83">
        <f t="shared" si="8"/>
        <v>2682.3376608673934</v>
      </c>
      <c r="E101" s="83">
        <f t="shared" si="9"/>
        <v>27336.035298228908</v>
      </c>
      <c r="F101" s="83">
        <f t="shared" si="10"/>
        <v>831012.01617933693</v>
      </c>
    </row>
    <row r="102" spans="1:6" x14ac:dyDescent="0.2">
      <c r="A102" s="82">
        <v>43739</v>
      </c>
      <c r="B102" s="83">
        <f t="shared" si="6"/>
        <v>831012.01617933693</v>
      </c>
      <c r="C102" s="83">
        <f t="shared" si="7"/>
        <v>30018.372959096301</v>
      </c>
      <c r="D102" s="83">
        <f t="shared" si="8"/>
        <v>2596.9125505604279</v>
      </c>
      <c r="E102" s="83">
        <f t="shared" si="9"/>
        <v>27421.460408535873</v>
      </c>
      <c r="F102" s="83">
        <f t="shared" si="10"/>
        <v>803590.55577080103</v>
      </c>
    </row>
    <row r="103" spans="1:6" x14ac:dyDescent="0.2">
      <c r="A103" s="82">
        <v>43770</v>
      </c>
      <c r="B103" s="83">
        <f t="shared" si="6"/>
        <v>803590.55577080103</v>
      </c>
      <c r="C103" s="83">
        <f t="shared" si="7"/>
        <v>30018.372959096301</v>
      </c>
      <c r="D103" s="83">
        <f t="shared" si="8"/>
        <v>2511.2204867837531</v>
      </c>
      <c r="E103" s="83">
        <f t="shared" si="9"/>
        <v>27507.152472312548</v>
      </c>
      <c r="F103" s="83">
        <f t="shared" si="10"/>
        <v>776083.40329848847</v>
      </c>
    </row>
    <row r="104" spans="1:6" x14ac:dyDescent="0.2">
      <c r="A104" s="82">
        <v>43800</v>
      </c>
      <c r="B104" s="83">
        <f t="shared" si="6"/>
        <v>776083.40329848847</v>
      </c>
      <c r="C104" s="83">
        <f t="shared" si="7"/>
        <v>30018.372959096301</v>
      </c>
      <c r="D104" s="83">
        <f t="shared" si="8"/>
        <v>2425.2606353077763</v>
      </c>
      <c r="E104" s="83">
        <f t="shared" si="9"/>
        <v>27593.112323788526</v>
      </c>
      <c r="F104" s="83">
        <f t="shared" si="10"/>
        <v>748490.29097469989</v>
      </c>
    </row>
    <row r="105" spans="1:6" x14ac:dyDescent="0.2">
      <c r="A105" s="82">
        <v>43831</v>
      </c>
      <c r="B105" s="83">
        <f t="shared" si="6"/>
        <v>748490.29097469989</v>
      </c>
      <c r="C105" s="83">
        <f t="shared" si="7"/>
        <v>30018.372959096301</v>
      </c>
      <c r="D105" s="83">
        <f t="shared" si="8"/>
        <v>2339.0321592959372</v>
      </c>
      <c r="E105" s="83">
        <f t="shared" si="9"/>
        <v>27679.340799800364</v>
      </c>
      <c r="F105" s="83">
        <f t="shared" si="10"/>
        <v>720810.95017489954</v>
      </c>
    </row>
    <row r="106" spans="1:6" x14ac:dyDescent="0.2">
      <c r="A106" s="82">
        <v>43862</v>
      </c>
      <c r="B106" s="83">
        <f t="shared" si="6"/>
        <v>720810.95017489954</v>
      </c>
      <c r="C106" s="83">
        <f t="shared" si="7"/>
        <v>30018.372959096301</v>
      </c>
      <c r="D106" s="83">
        <f t="shared" si="8"/>
        <v>2252.5342192965609</v>
      </c>
      <c r="E106" s="83">
        <f t="shared" si="9"/>
        <v>27765.838739799739</v>
      </c>
      <c r="F106" s="83">
        <f t="shared" si="10"/>
        <v>693045.11143509985</v>
      </c>
    </row>
    <row r="107" spans="1:6" x14ac:dyDescent="0.2">
      <c r="A107" s="82">
        <v>43891</v>
      </c>
      <c r="B107" s="83">
        <f t="shared" si="6"/>
        <v>693045.11143509985</v>
      </c>
      <c r="C107" s="83">
        <f t="shared" si="7"/>
        <v>30018.372959096301</v>
      </c>
      <c r="D107" s="83">
        <f t="shared" si="8"/>
        <v>2165.765973234687</v>
      </c>
      <c r="E107" s="83">
        <f t="shared" si="9"/>
        <v>27852.606985861614</v>
      </c>
      <c r="F107" s="83">
        <f t="shared" si="10"/>
        <v>665192.50444923819</v>
      </c>
    </row>
    <row r="108" spans="1:6" x14ac:dyDescent="0.2">
      <c r="A108" s="82">
        <v>43922</v>
      </c>
      <c r="B108" s="83">
        <f t="shared" si="6"/>
        <v>665192.50444923819</v>
      </c>
      <c r="C108" s="83">
        <f t="shared" si="7"/>
        <v>30018.372959096301</v>
      </c>
      <c r="D108" s="83">
        <f t="shared" si="8"/>
        <v>2078.7265764038693</v>
      </c>
      <c r="E108" s="83">
        <f t="shared" si="9"/>
        <v>27939.64638269243</v>
      </c>
      <c r="F108" s="83">
        <f t="shared" si="10"/>
        <v>637252.8580665458</v>
      </c>
    </row>
    <row r="109" spans="1:6" x14ac:dyDescent="0.2">
      <c r="A109" s="82">
        <v>43952</v>
      </c>
      <c r="B109" s="83">
        <f t="shared" si="6"/>
        <v>637252.8580665458</v>
      </c>
      <c r="C109" s="83">
        <f t="shared" si="7"/>
        <v>30018.372959096301</v>
      </c>
      <c r="D109" s="83">
        <f t="shared" si="8"/>
        <v>1991.4151814579554</v>
      </c>
      <c r="E109" s="83">
        <f t="shared" si="9"/>
        <v>28026.957777638345</v>
      </c>
      <c r="F109" s="83">
        <f t="shared" si="10"/>
        <v>609225.90028890746</v>
      </c>
    </row>
    <row r="110" spans="1:6" x14ac:dyDescent="0.2">
      <c r="A110" s="82">
        <v>43983</v>
      </c>
      <c r="B110" s="83">
        <f t="shared" si="6"/>
        <v>609225.90028890746</v>
      </c>
      <c r="C110" s="83">
        <f t="shared" si="7"/>
        <v>30018.372959096301</v>
      </c>
      <c r="D110" s="83">
        <f t="shared" si="8"/>
        <v>1903.830938402836</v>
      </c>
      <c r="E110" s="83">
        <f t="shared" si="9"/>
        <v>28114.542020693465</v>
      </c>
      <c r="F110" s="83">
        <f t="shared" si="10"/>
        <v>581111.35826821404</v>
      </c>
    </row>
    <row r="111" spans="1:6" x14ac:dyDescent="0.2">
      <c r="A111" s="82">
        <v>44013</v>
      </c>
      <c r="B111" s="83">
        <f t="shared" si="6"/>
        <v>581111.35826821404</v>
      </c>
      <c r="C111" s="83">
        <f t="shared" si="7"/>
        <v>30018.372959096301</v>
      </c>
      <c r="D111" s="83">
        <f t="shared" si="8"/>
        <v>1815.9729945881688</v>
      </c>
      <c r="E111" s="83">
        <f t="shared" si="9"/>
        <v>28202.399964508131</v>
      </c>
      <c r="F111" s="83">
        <f t="shared" si="10"/>
        <v>552908.95830370591</v>
      </c>
    </row>
    <row r="112" spans="1:6" x14ac:dyDescent="0.2">
      <c r="A112" s="82">
        <v>44044</v>
      </c>
      <c r="B112" s="83">
        <f t="shared" si="6"/>
        <v>552908.95830370591</v>
      </c>
      <c r="C112" s="83">
        <f t="shared" si="7"/>
        <v>30018.372959096301</v>
      </c>
      <c r="D112" s="83">
        <f t="shared" si="8"/>
        <v>1727.8404946990811</v>
      </c>
      <c r="E112" s="83">
        <f t="shared" si="9"/>
        <v>28290.53246439722</v>
      </c>
      <c r="F112" s="83">
        <f t="shared" si="10"/>
        <v>524618.42583930865</v>
      </c>
    </row>
    <row r="113" spans="1:6" x14ac:dyDescent="0.2">
      <c r="A113" s="82">
        <v>44075</v>
      </c>
      <c r="B113" s="83">
        <f t="shared" si="6"/>
        <v>524618.42583930865</v>
      </c>
      <c r="C113" s="83">
        <f t="shared" si="7"/>
        <v>30018.372959096301</v>
      </c>
      <c r="D113" s="83">
        <f t="shared" si="8"/>
        <v>1639.4325807478397</v>
      </c>
      <c r="E113" s="83">
        <f t="shared" si="9"/>
        <v>28378.940378348463</v>
      </c>
      <c r="F113" s="83">
        <f t="shared" si="10"/>
        <v>496239.48546096019</v>
      </c>
    </row>
    <row r="114" spans="1:6" x14ac:dyDescent="0.2">
      <c r="A114" s="82">
        <v>44105</v>
      </c>
      <c r="B114" s="83">
        <f t="shared" si="6"/>
        <v>496239.48546096019</v>
      </c>
      <c r="C114" s="83">
        <f t="shared" si="7"/>
        <v>30018.372959096301</v>
      </c>
      <c r="D114" s="83">
        <f t="shared" si="8"/>
        <v>1550.7483920655004</v>
      </c>
      <c r="E114" s="83">
        <f t="shared" si="9"/>
        <v>28467.624567030802</v>
      </c>
      <c r="F114" s="83">
        <f t="shared" si="10"/>
        <v>467771.86089392938</v>
      </c>
    </row>
    <row r="115" spans="1:6" x14ac:dyDescent="0.2">
      <c r="A115" s="82">
        <v>44136</v>
      </c>
      <c r="B115" s="83">
        <f t="shared" si="6"/>
        <v>467771.86089392938</v>
      </c>
      <c r="C115" s="83">
        <f t="shared" si="7"/>
        <v>30018.372959096301</v>
      </c>
      <c r="D115" s="83">
        <f t="shared" si="8"/>
        <v>1461.7870652935292</v>
      </c>
      <c r="E115" s="83">
        <f t="shared" si="9"/>
        <v>28556.58589380277</v>
      </c>
      <c r="F115" s="83">
        <f t="shared" si="10"/>
        <v>439215.27500012662</v>
      </c>
    </row>
    <row r="116" spans="1:6" x14ac:dyDescent="0.2">
      <c r="A116" s="82">
        <v>44166</v>
      </c>
      <c r="B116" s="83">
        <f t="shared" si="6"/>
        <v>439215.27500012662</v>
      </c>
      <c r="C116" s="83">
        <f t="shared" si="7"/>
        <v>30018.372959096301</v>
      </c>
      <c r="D116" s="83">
        <f t="shared" si="8"/>
        <v>1372.5477343753955</v>
      </c>
      <c r="E116" s="83">
        <f t="shared" si="9"/>
        <v>28645.825224720906</v>
      </c>
      <c r="F116" s="83">
        <f t="shared" si="10"/>
        <v>410569.44977540569</v>
      </c>
    </row>
    <row r="117" spans="1:6" x14ac:dyDescent="0.2">
      <c r="A117" s="82">
        <v>44197</v>
      </c>
      <c r="B117" s="83">
        <f t="shared" si="6"/>
        <v>410569.44977540569</v>
      </c>
      <c r="C117" s="83">
        <f t="shared" si="7"/>
        <v>30018.372959096301</v>
      </c>
      <c r="D117" s="83">
        <f t="shared" si="8"/>
        <v>1283.0295305481427</v>
      </c>
      <c r="E117" s="83">
        <f t="shared" si="9"/>
        <v>28735.34342854816</v>
      </c>
      <c r="F117" s="83">
        <f t="shared" si="10"/>
        <v>381834.10634685756</v>
      </c>
    </row>
    <row r="118" spans="1:6" x14ac:dyDescent="0.2">
      <c r="A118" s="82">
        <v>44228</v>
      </c>
      <c r="B118" s="83">
        <f t="shared" si="6"/>
        <v>381834.10634685756</v>
      </c>
      <c r="C118" s="83">
        <f t="shared" si="7"/>
        <v>30018.372959096301</v>
      </c>
      <c r="D118" s="83">
        <f t="shared" si="8"/>
        <v>1193.2315823339297</v>
      </c>
      <c r="E118" s="83">
        <f t="shared" si="9"/>
        <v>28825.141376762371</v>
      </c>
      <c r="F118" s="83">
        <f t="shared" si="10"/>
        <v>353008.9649700952</v>
      </c>
    </row>
    <row r="119" spans="1:6" x14ac:dyDescent="0.2">
      <c r="A119" s="82">
        <v>44256</v>
      </c>
      <c r="B119" s="83">
        <f t="shared" si="6"/>
        <v>353008.9649700952</v>
      </c>
      <c r="C119" s="83">
        <f t="shared" si="7"/>
        <v>30018.372959096301</v>
      </c>
      <c r="D119" s="83">
        <f t="shared" si="8"/>
        <v>1103.1530155315475</v>
      </c>
      <c r="E119" s="83">
        <f t="shared" si="9"/>
        <v>28915.219943564753</v>
      </c>
      <c r="F119" s="83">
        <f t="shared" si="10"/>
        <v>324093.74502653047</v>
      </c>
    </row>
    <row r="120" spans="1:6" x14ac:dyDescent="0.2">
      <c r="A120" s="82">
        <v>44287</v>
      </c>
      <c r="B120" s="83">
        <f t="shared" si="6"/>
        <v>324093.74502653047</v>
      </c>
      <c r="C120" s="83">
        <f t="shared" si="7"/>
        <v>30018.372959096301</v>
      </c>
      <c r="D120" s="83">
        <f t="shared" si="8"/>
        <v>1012.7929532079078</v>
      </c>
      <c r="E120" s="83">
        <f t="shared" si="9"/>
        <v>29005.580005888394</v>
      </c>
      <c r="F120" s="83">
        <f t="shared" si="10"/>
        <v>295088.16502064205</v>
      </c>
    </row>
    <row r="121" spans="1:6" x14ac:dyDescent="0.2">
      <c r="A121" s="82">
        <v>44317</v>
      </c>
      <c r="B121" s="83">
        <f t="shared" si="6"/>
        <v>295088.16502064205</v>
      </c>
      <c r="C121" s="83">
        <f t="shared" si="7"/>
        <v>30018.372959096301</v>
      </c>
      <c r="D121" s="83">
        <f t="shared" si="8"/>
        <v>922.15051568950639</v>
      </c>
      <c r="E121" s="83">
        <f t="shared" si="9"/>
        <v>29096.222443406794</v>
      </c>
      <c r="F121" s="83">
        <f t="shared" si="10"/>
        <v>265991.94257723523</v>
      </c>
    </row>
    <row r="122" spans="1:6" x14ac:dyDescent="0.2">
      <c r="A122" s="82">
        <v>44348</v>
      </c>
      <c r="B122" s="83">
        <f t="shared" si="6"/>
        <v>265991.94257723523</v>
      </c>
      <c r="C122" s="83">
        <f t="shared" si="7"/>
        <v>30018.372959096301</v>
      </c>
      <c r="D122" s="83">
        <f t="shared" si="8"/>
        <v>831.22482055386001</v>
      </c>
      <c r="E122" s="83">
        <f t="shared" si="9"/>
        <v>29187.148138542441</v>
      </c>
      <c r="F122" s="83">
        <f t="shared" si="10"/>
        <v>236804.7944386928</v>
      </c>
    </row>
    <row r="123" spans="1:6" x14ac:dyDescent="0.2">
      <c r="A123" s="82">
        <v>44378</v>
      </c>
      <c r="B123" s="83">
        <f t="shared" si="6"/>
        <v>236804.7944386928</v>
      </c>
      <c r="C123" s="83">
        <f t="shared" si="7"/>
        <v>30018.372959096301</v>
      </c>
      <c r="D123" s="83">
        <f t="shared" si="8"/>
        <v>740.01498262091491</v>
      </c>
      <c r="E123" s="83">
        <f t="shared" si="9"/>
        <v>29278.357976475385</v>
      </c>
      <c r="F123" s="83">
        <f t="shared" si="10"/>
        <v>207526.43646221742</v>
      </c>
    </row>
    <row r="124" spans="1:6" x14ac:dyDescent="0.2">
      <c r="A124" s="82">
        <v>44409</v>
      </c>
      <c r="B124" s="83">
        <f t="shared" si="6"/>
        <v>207526.43646221742</v>
      </c>
      <c r="C124" s="83">
        <f t="shared" si="7"/>
        <v>30018.372959096301</v>
      </c>
      <c r="D124" s="83">
        <f t="shared" si="8"/>
        <v>648.52011394442945</v>
      </c>
      <c r="E124" s="83">
        <f t="shared" si="9"/>
        <v>29369.852845151872</v>
      </c>
      <c r="F124" s="83">
        <f t="shared" si="10"/>
        <v>178156.58361706554</v>
      </c>
    </row>
    <row r="125" spans="1:6" x14ac:dyDescent="0.2">
      <c r="A125" s="82">
        <v>44440</v>
      </c>
      <c r="B125" s="83">
        <f t="shared" si="6"/>
        <v>178156.58361706554</v>
      </c>
      <c r="C125" s="83">
        <f t="shared" si="7"/>
        <v>30018.372959096301</v>
      </c>
      <c r="D125" s="83">
        <f t="shared" si="8"/>
        <v>556.73932380332974</v>
      </c>
      <c r="E125" s="83">
        <f t="shared" si="9"/>
        <v>29461.633635292972</v>
      </c>
      <c r="F125" s="83">
        <f t="shared" si="10"/>
        <v>148694.94998177257</v>
      </c>
    </row>
    <row r="126" spans="1:6" x14ac:dyDescent="0.2">
      <c r="A126" s="82">
        <v>44470</v>
      </c>
      <c r="B126" s="83">
        <f t="shared" si="6"/>
        <v>148694.94998177257</v>
      </c>
      <c r="C126" s="83">
        <f t="shared" si="7"/>
        <v>30018.372959096301</v>
      </c>
      <c r="D126" s="83">
        <f t="shared" si="8"/>
        <v>464.67171869303928</v>
      </c>
      <c r="E126" s="83">
        <f t="shared" si="9"/>
        <v>29553.701240403261</v>
      </c>
      <c r="F126" s="83">
        <f t="shared" si="10"/>
        <v>119141.24874136932</v>
      </c>
    </row>
    <row r="127" spans="1:6" x14ac:dyDescent="0.2">
      <c r="A127" s="82">
        <v>44501</v>
      </c>
      <c r="B127" s="83">
        <f t="shared" si="6"/>
        <v>119141.24874136932</v>
      </c>
      <c r="C127" s="83">
        <f t="shared" si="7"/>
        <v>30018.372959096301</v>
      </c>
      <c r="D127" s="83">
        <f t="shared" si="8"/>
        <v>372.31640231677915</v>
      </c>
      <c r="E127" s="83">
        <f t="shared" si="9"/>
        <v>29646.056556779524</v>
      </c>
      <c r="F127" s="83">
        <f t="shared" si="10"/>
        <v>89495.192184589789</v>
      </c>
    </row>
    <row r="128" spans="1:6" x14ac:dyDescent="0.2">
      <c r="A128" s="82">
        <v>44531</v>
      </c>
      <c r="B128" s="83">
        <f t="shared" si="6"/>
        <v>89495.192184589789</v>
      </c>
      <c r="C128" s="83">
        <f t="shared" si="7"/>
        <v>30018.372959096301</v>
      </c>
      <c r="D128" s="83">
        <f t="shared" si="8"/>
        <v>279.67247557684306</v>
      </c>
      <c r="E128" s="83">
        <f t="shared" si="9"/>
        <v>29738.700483519457</v>
      </c>
      <c r="F128" s="83">
        <f t="shared" si="10"/>
        <v>59756.491701070336</v>
      </c>
    </row>
    <row r="129" spans="1:6" x14ac:dyDescent="0.2">
      <c r="A129" s="82">
        <v>44562</v>
      </c>
      <c r="B129" s="83">
        <f t="shared" si="6"/>
        <v>59756.491701070336</v>
      </c>
      <c r="C129" s="83">
        <f t="shared" si="7"/>
        <v>30018.372959096301</v>
      </c>
      <c r="D129" s="83">
        <f t="shared" si="8"/>
        <v>186.7390365658448</v>
      </c>
      <c r="E129" s="83">
        <f t="shared" si="9"/>
        <v>29831.633922530455</v>
      </c>
      <c r="F129" s="83">
        <f t="shared" si="10"/>
        <v>29924.857778539881</v>
      </c>
    </row>
    <row r="130" spans="1:6" x14ac:dyDescent="0.2">
      <c r="A130" s="82">
        <v>44593</v>
      </c>
      <c r="B130" s="83">
        <f t="shared" si="6"/>
        <v>29924.857778539881</v>
      </c>
      <c r="C130" s="83">
        <f t="shared" si="7"/>
        <v>30018.372959096301</v>
      </c>
      <c r="D130" s="83">
        <f t="shared" si="8"/>
        <v>93.515180557937128</v>
      </c>
      <c r="E130" s="83">
        <f t="shared" si="9"/>
        <v>29924.857778538364</v>
      </c>
      <c r="F130" s="83">
        <f t="shared" si="10"/>
        <v>1.5170371625572443E-9</v>
      </c>
    </row>
    <row r="131" spans="1:6" ht="13.5" thickBot="1" x14ac:dyDescent="0.25">
      <c r="A131" s="82"/>
      <c r="B131" s="83"/>
      <c r="C131" s="84">
        <f>SUM(C11:C130)</f>
        <v>3602204.755091561</v>
      </c>
      <c r="D131" s="84">
        <f>SUM(D11:D130)</f>
        <v>602204.75509155728</v>
      </c>
      <c r="E131" s="84">
        <f>SUM(E11:E130)</f>
        <v>2999999.9999999981</v>
      </c>
      <c r="F131" s="83"/>
    </row>
    <row r="132" spans="1:6" ht="13.5" thickTop="1" x14ac:dyDescent="0.2">
      <c r="A132" s="82"/>
      <c r="B132" s="83"/>
      <c r="C132" s="83"/>
      <c r="D132" s="83"/>
      <c r="E132" s="83"/>
      <c r="F132" s="83"/>
    </row>
    <row r="133" spans="1:6" x14ac:dyDescent="0.2">
      <c r="A133" s="82"/>
      <c r="B133" s="83"/>
      <c r="C133" s="83"/>
      <c r="D133" s="83"/>
      <c r="E133" s="83"/>
      <c r="F133" s="83"/>
    </row>
    <row r="134" spans="1:6" x14ac:dyDescent="0.2">
      <c r="A134" s="82"/>
      <c r="B134" s="83"/>
      <c r="C134" s="83"/>
      <c r="D134" s="83"/>
      <c r="E134" s="83"/>
      <c r="F134" s="83"/>
    </row>
    <row r="135" spans="1:6" x14ac:dyDescent="0.2">
      <c r="A135" s="82"/>
      <c r="B135" s="83"/>
      <c r="C135" s="83"/>
      <c r="D135" s="83"/>
      <c r="E135" s="83"/>
      <c r="F135" s="83"/>
    </row>
    <row r="136" spans="1:6" x14ac:dyDescent="0.2">
      <c r="A136" s="82"/>
      <c r="B136" s="83"/>
      <c r="C136" s="83"/>
      <c r="D136" s="83"/>
      <c r="E136" s="83"/>
      <c r="F136" s="83"/>
    </row>
    <row r="137" spans="1:6" x14ac:dyDescent="0.2">
      <c r="A137" s="82"/>
      <c r="B137" s="83"/>
      <c r="C137" s="83"/>
      <c r="D137" s="83"/>
      <c r="E137" s="83"/>
      <c r="F137" s="83"/>
    </row>
    <row r="138" spans="1:6" x14ac:dyDescent="0.2">
      <c r="A138" s="82"/>
      <c r="B138" s="83"/>
      <c r="C138" s="83"/>
      <c r="D138" s="83"/>
      <c r="E138" s="83"/>
      <c r="F138" s="83"/>
    </row>
    <row r="139" spans="1:6" x14ac:dyDescent="0.2">
      <c r="A139" s="82"/>
      <c r="B139" s="83"/>
      <c r="C139" s="83"/>
      <c r="D139" s="83"/>
      <c r="E139" s="83"/>
      <c r="F139" s="83"/>
    </row>
    <row r="140" spans="1:6" x14ac:dyDescent="0.2">
      <c r="A140" s="82"/>
      <c r="B140" s="83"/>
      <c r="C140" s="83"/>
      <c r="D140" s="83"/>
      <c r="E140" s="83"/>
      <c r="F140" s="83"/>
    </row>
    <row r="141" spans="1:6" x14ac:dyDescent="0.2">
      <c r="A141" s="82"/>
      <c r="B141" s="83"/>
      <c r="C141" s="83"/>
      <c r="D141" s="83"/>
      <c r="E141" s="83"/>
      <c r="F141" s="83"/>
    </row>
    <row r="142" spans="1:6" x14ac:dyDescent="0.2">
      <c r="A142" s="82"/>
      <c r="B142" s="83"/>
      <c r="C142" s="83"/>
      <c r="D142" s="83"/>
      <c r="E142" s="83"/>
      <c r="F142" s="83"/>
    </row>
    <row r="143" spans="1:6" x14ac:dyDescent="0.2">
      <c r="A143" s="82"/>
      <c r="B143" s="83"/>
      <c r="C143" s="83"/>
      <c r="D143" s="83"/>
      <c r="E143" s="83"/>
      <c r="F143" s="83"/>
    </row>
    <row r="144" spans="1:6" x14ac:dyDescent="0.2">
      <c r="A144" s="82"/>
      <c r="B144" s="83"/>
      <c r="C144" s="83"/>
      <c r="D144" s="83"/>
      <c r="E144" s="83"/>
      <c r="F144" s="83"/>
    </row>
    <row r="145" spans="1:6" x14ac:dyDescent="0.2">
      <c r="A145" s="82"/>
      <c r="B145" s="83"/>
      <c r="C145" s="83"/>
      <c r="D145" s="83"/>
      <c r="E145" s="83"/>
      <c r="F145" s="83"/>
    </row>
    <row r="146" spans="1:6" x14ac:dyDescent="0.2">
      <c r="A146" s="82"/>
      <c r="B146" s="83"/>
      <c r="C146" s="83"/>
      <c r="D146" s="83"/>
      <c r="E146" s="83"/>
      <c r="F146" s="83"/>
    </row>
    <row r="147" spans="1:6" x14ac:dyDescent="0.2">
      <c r="A147" s="82"/>
      <c r="B147" s="83"/>
      <c r="C147" s="83"/>
      <c r="D147" s="83"/>
      <c r="E147" s="83"/>
      <c r="F147" s="83"/>
    </row>
    <row r="148" spans="1:6" x14ac:dyDescent="0.2">
      <c r="A148" s="82"/>
      <c r="B148" s="83"/>
      <c r="C148" s="83"/>
      <c r="D148" s="83"/>
      <c r="E148" s="83"/>
      <c r="F148" s="83"/>
    </row>
    <row r="149" spans="1:6" x14ac:dyDescent="0.2">
      <c r="A149" s="82"/>
      <c r="B149" s="83"/>
      <c r="C149" s="83"/>
      <c r="D149" s="83"/>
      <c r="E149" s="83"/>
      <c r="F149" s="83"/>
    </row>
    <row r="150" spans="1:6" x14ac:dyDescent="0.2">
      <c r="A150" s="82"/>
      <c r="B150" s="83"/>
      <c r="C150" s="83"/>
      <c r="D150" s="83"/>
      <c r="E150" s="83"/>
      <c r="F150" s="83"/>
    </row>
    <row r="151" spans="1:6" x14ac:dyDescent="0.2">
      <c r="A151" s="82"/>
      <c r="B151" s="83"/>
      <c r="C151" s="83"/>
      <c r="D151" s="83"/>
      <c r="E151" s="83"/>
      <c r="F151" s="83"/>
    </row>
    <row r="152" spans="1:6" x14ac:dyDescent="0.2">
      <c r="A152" s="82"/>
      <c r="B152" s="83"/>
      <c r="C152" s="83"/>
      <c r="D152" s="83"/>
      <c r="E152" s="83"/>
      <c r="F152" s="83"/>
    </row>
    <row r="153" spans="1:6" x14ac:dyDescent="0.2">
      <c r="A153" s="82"/>
      <c r="B153" s="83"/>
      <c r="C153" s="83"/>
      <c r="D153" s="83"/>
      <c r="E153" s="83"/>
      <c r="F153" s="83"/>
    </row>
    <row r="154" spans="1:6" x14ac:dyDescent="0.2">
      <c r="A154" s="82"/>
      <c r="B154" s="83"/>
      <c r="C154" s="83"/>
      <c r="D154" s="83"/>
      <c r="E154" s="83"/>
      <c r="F154" s="83"/>
    </row>
    <row r="155" spans="1:6" x14ac:dyDescent="0.2">
      <c r="A155" s="82"/>
      <c r="B155" s="83"/>
      <c r="C155" s="83"/>
      <c r="D155" s="83"/>
      <c r="E155" s="83"/>
      <c r="F155" s="83"/>
    </row>
    <row r="156" spans="1:6" x14ac:dyDescent="0.2">
      <c r="A156" s="82"/>
      <c r="B156" s="83"/>
      <c r="C156" s="83"/>
      <c r="D156" s="83"/>
      <c r="E156" s="83"/>
      <c r="F156" s="83"/>
    </row>
    <row r="157" spans="1:6" x14ac:dyDescent="0.2">
      <c r="A157" s="82"/>
      <c r="B157" s="83"/>
      <c r="C157" s="83"/>
      <c r="D157" s="83"/>
      <c r="E157" s="83"/>
      <c r="F157" s="83"/>
    </row>
    <row r="158" spans="1:6" x14ac:dyDescent="0.2">
      <c r="A158" s="82"/>
      <c r="B158" s="83"/>
      <c r="C158" s="83"/>
      <c r="D158" s="83"/>
      <c r="E158" s="83"/>
      <c r="F158" s="83"/>
    </row>
    <row r="159" spans="1:6" x14ac:dyDescent="0.2">
      <c r="A159" s="82"/>
      <c r="B159" s="83"/>
      <c r="C159" s="83"/>
      <c r="D159" s="83"/>
      <c r="E159" s="83"/>
      <c r="F159" s="83"/>
    </row>
    <row r="160" spans="1:6" x14ac:dyDescent="0.2">
      <c r="A160" s="82"/>
      <c r="B160" s="83"/>
      <c r="C160" s="83"/>
      <c r="D160" s="83"/>
      <c r="E160" s="83"/>
      <c r="F160" s="83"/>
    </row>
    <row r="161" spans="1:6" x14ac:dyDescent="0.2">
      <c r="A161" s="82"/>
      <c r="B161" s="83"/>
      <c r="C161" s="83"/>
      <c r="D161" s="83"/>
      <c r="E161" s="83"/>
      <c r="F161" s="83"/>
    </row>
    <row r="162" spans="1:6" x14ac:dyDescent="0.2">
      <c r="A162" s="82"/>
      <c r="B162" s="83"/>
      <c r="C162" s="83"/>
      <c r="D162" s="83"/>
      <c r="E162" s="83"/>
      <c r="F162" s="83"/>
    </row>
    <row r="163" spans="1:6" x14ac:dyDescent="0.2">
      <c r="A163" s="82"/>
      <c r="B163" s="83"/>
      <c r="C163" s="83"/>
      <c r="D163" s="83"/>
      <c r="E163" s="83"/>
      <c r="F163" s="83"/>
    </row>
    <row r="164" spans="1:6" x14ac:dyDescent="0.2">
      <c r="A164" s="82"/>
      <c r="B164" s="83"/>
      <c r="C164" s="83"/>
      <c r="D164" s="83"/>
      <c r="E164" s="83"/>
      <c r="F164" s="83"/>
    </row>
    <row r="165" spans="1:6" x14ac:dyDescent="0.2">
      <c r="A165" s="82"/>
      <c r="B165" s="83"/>
      <c r="C165" s="83"/>
      <c r="D165" s="83"/>
      <c r="E165" s="83"/>
      <c r="F165" s="83"/>
    </row>
    <row r="166" spans="1:6" x14ac:dyDescent="0.2">
      <c r="A166" s="82"/>
      <c r="B166" s="83"/>
      <c r="C166" s="83"/>
      <c r="D166" s="83"/>
      <c r="E166" s="83"/>
      <c r="F166" s="83"/>
    </row>
    <row r="167" spans="1:6" x14ac:dyDescent="0.2">
      <c r="A167" s="82"/>
      <c r="B167" s="83"/>
      <c r="C167" s="83"/>
      <c r="D167" s="83"/>
      <c r="E167" s="83"/>
      <c r="F167" s="83"/>
    </row>
    <row r="168" spans="1:6" x14ac:dyDescent="0.2">
      <c r="A168" s="82"/>
      <c r="B168" s="83"/>
      <c r="C168" s="83"/>
      <c r="D168" s="83"/>
      <c r="E168" s="83"/>
      <c r="F168" s="83"/>
    </row>
    <row r="169" spans="1:6" x14ac:dyDescent="0.2">
      <c r="A169" s="82"/>
      <c r="B169" s="83"/>
      <c r="C169" s="83"/>
      <c r="D169" s="83"/>
      <c r="E169" s="83"/>
      <c r="F169" s="83"/>
    </row>
    <row r="170" spans="1:6" x14ac:dyDescent="0.2">
      <c r="A170" s="82"/>
      <c r="B170" s="83"/>
      <c r="C170" s="83"/>
      <c r="D170" s="83"/>
      <c r="E170" s="83"/>
      <c r="F170" s="83"/>
    </row>
    <row r="171" spans="1:6" x14ac:dyDescent="0.2">
      <c r="A171" s="82"/>
      <c r="B171" s="83"/>
      <c r="C171" s="83"/>
      <c r="D171" s="83"/>
      <c r="E171" s="83"/>
      <c r="F171" s="83"/>
    </row>
    <row r="172" spans="1:6" x14ac:dyDescent="0.2">
      <c r="A172" s="82"/>
      <c r="B172" s="83"/>
      <c r="C172" s="83"/>
      <c r="D172" s="83"/>
      <c r="E172" s="83"/>
      <c r="F172" s="83"/>
    </row>
    <row r="173" spans="1:6" x14ac:dyDescent="0.2">
      <c r="A173" s="82"/>
      <c r="B173" s="83"/>
      <c r="C173" s="83"/>
      <c r="D173" s="83"/>
      <c r="E173" s="83"/>
      <c r="F173" s="83"/>
    </row>
    <row r="174" spans="1:6" x14ac:dyDescent="0.2">
      <c r="A174" s="82"/>
      <c r="B174" s="83"/>
      <c r="C174" s="83"/>
      <c r="D174" s="83"/>
      <c r="E174" s="83"/>
      <c r="F174" s="83"/>
    </row>
    <row r="175" spans="1:6" x14ac:dyDescent="0.2">
      <c r="A175" s="82"/>
      <c r="B175" s="83"/>
      <c r="C175" s="83"/>
      <c r="D175" s="83"/>
      <c r="E175" s="83"/>
      <c r="F175" s="83"/>
    </row>
    <row r="176" spans="1:6" x14ac:dyDescent="0.2">
      <c r="A176" s="82"/>
      <c r="B176" s="83"/>
      <c r="C176" s="83"/>
      <c r="D176" s="83"/>
      <c r="E176" s="83"/>
      <c r="F176" s="83"/>
    </row>
    <row r="177" spans="1:6" x14ac:dyDescent="0.2">
      <c r="A177" s="82"/>
      <c r="B177" s="83"/>
      <c r="C177" s="83"/>
      <c r="D177" s="83"/>
      <c r="E177" s="83"/>
      <c r="F177" s="83"/>
    </row>
    <row r="178" spans="1:6" x14ac:dyDescent="0.2">
      <c r="A178" s="82"/>
      <c r="B178" s="83"/>
      <c r="C178" s="83"/>
      <c r="D178" s="83"/>
      <c r="E178" s="83"/>
      <c r="F178" s="83"/>
    </row>
    <row r="179" spans="1:6" x14ac:dyDescent="0.2">
      <c r="A179" s="82"/>
      <c r="B179" s="83"/>
      <c r="C179" s="83"/>
      <c r="D179" s="83"/>
      <c r="E179" s="83"/>
      <c r="F179" s="83"/>
    </row>
    <row r="180" spans="1:6" x14ac:dyDescent="0.2">
      <c r="A180" s="82"/>
      <c r="B180" s="83"/>
      <c r="C180" s="83"/>
      <c r="D180" s="83"/>
      <c r="E180" s="83"/>
      <c r="F180" s="83"/>
    </row>
    <row r="181" spans="1:6" x14ac:dyDescent="0.2">
      <c r="A181" s="82"/>
      <c r="B181" s="83"/>
      <c r="C181" s="83"/>
      <c r="D181" s="83"/>
      <c r="E181" s="83"/>
      <c r="F181" s="83"/>
    </row>
    <row r="182" spans="1:6" x14ac:dyDescent="0.2">
      <c r="A182" s="82"/>
      <c r="B182" s="83"/>
      <c r="C182" s="83"/>
      <c r="D182" s="83"/>
      <c r="E182" s="83"/>
      <c r="F182" s="83"/>
    </row>
    <row r="183" spans="1:6" x14ac:dyDescent="0.2">
      <c r="A183" s="82"/>
      <c r="B183" s="83"/>
      <c r="C183" s="83"/>
      <c r="D183" s="83"/>
      <c r="E183" s="83"/>
      <c r="F183" s="83"/>
    </row>
    <row r="184" spans="1:6" x14ac:dyDescent="0.2">
      <c r="A184" s="82"/>
      <c r="B184" s="83"/>
      <c r="C184" s="83"/>
      <c r="D184" s="83"/>
      <c r="E184" s="83"/>
      <c r="F184" s="83"/>
    </row>
    <row r="185" spans="1:6" x14ac:dyDescent="0.2">
      <c r="A185" s="82"/>
      <c r="B185" s="83"/>
      <c r="C185" s="83"/>
      <c r="D185" s="83"/>
      <c r="E185" s="83"/>
      <c r="F185" s="83"/>
    </row>
    <row r="186" spans="1:6" x14ac:dyDescent="0.2">
      <c r="A186" s="82"/>
      <c r="B186" s="83"/>
      <c r="C186" s="83"/>
      <c r="D186" s="83"/>
      <c r="E186" s="83"/>
      <c r="F186" s="83"/>
    </row>
    <row r="187" spans="1:6" x14ac:dyDescent="0.2">
      <c r="A187" s="82"/>
      <c r="B187" s="83"/>
      <c r="C187" s="83"/>
      <c r="D187" s="83"/>
      <c r="E187" s="83"/>
      <c r="F187" s="83"/>
    </row>
    <row r="188" spans="1:6" x14ac:dyDescent="0.2">
      <c r="A188" s="82"/>
      <c r="B188" s="83"/>
      <c r="C188" s="83"/>
      <c r="D188" s="83"/>
      <c r="E188" s="83"/>
      <c r="F188" s="83"/>
    </row>
    <row r="189" spans="1:6" x14ac:dyDescent="0.2">
      <c r="A189" s="82"/>
      <c r="B189" s="83"/>
      <c r="C189" s="83"/>
      <c r="D189" s="83"/>
      <c r="E189" s="83"/>
      <c r="F189" s="83"/>
    </row>
    <row r="190" spans="1:6" x14ac:dyDescent="0.2">
      <c r="A190" s="82"/>
      <c r="B190" s="83"/>
      <c r="C190" s="83"/>
      <c r="D190" s="83"/>
      <c r="E190" s="83"/>
      <c r="F190" s="83"/>
    </row>
    <row r="191" spans="1:6" x14ac:dyDescent="0.2">
      <c r="A191" s="82"/>
      <c r="B191" s="83"/>
      <c r="C191" s="83"/>
      <c r="F191" s="83"/>
    </row>
    <row r="192" spans="1:6" x14ac:dyDescent="0.2">
      <c r="A192" s="82"/>
      <c r="B192" s="83"/>
      <c r="C192" s="83"/>
      <c r="D192" s="83"/>
      <c r="E192" s="83"/>
      <c r="F192" s="83"/>
    </row>
    <row r="193" spans="1:6" x14ac:dyDescent="0.2">
      <c r="A193" s="82"/>
      <c r="B193" s="83"/>
      <c r="C193" s="83"/>
      <c r="D193" s="83"/>
      <c r="E193" s="83"/>
      <c r="F193" s="83"/>
    </row>
    <row r="194" spans="1:6" x14ac:dyDescent="0.2">
      <c r="A194" s="82"/>
      <c r="B194" s="83"/>
      <c r="C194" s="83"/>
      <c r="D194" s="83"/>
      <c r="E194" s="83"/>
      <c r="F194" s="83"/>
    </row>
    <row r="195" spans="1:6" x14ac:dyDescent="0.2">
      <c r="A195" s="82"/>
      <c r="B195" s="83"/>
      <c r="C195" s="83"/>
      <c r="D195" s="83"/>
      <c r="E195" s="83"/>
      <c r="F195" s="83"/>
    </row>
    <row r="196" spans="1:6" x14ac:dyDescent="0.2">
      <c r="A196" s="82"/>
      <c r="B196" s="83"/>
      <c r="C196" s="83"/>
      <c r="D196" s="83"/>
      <c r="E196" s="83"/>
      <c r="F196" s="83"/>
    </row>
    <row r="197" spans="1:6" x14ac:dyDescent="0.2">
      <c r="A197" s="82"/>
      <c r="B197" s="83"/>
      <c r="C197" s="83"/>
      <c r="D197" s="83"/>
      <c r="E197" s="83"/>
      <c r="F197" s="83"/>
    </row>
    <row r="198" spans="1:6" x14ac:dyDescent="0.2">
      <c r="A198" s="82"/>
      <c r="B198" s="83"/>
      <c r="C198" s="83"/>
      <c r="D198" s="83"/>
      <c r="E198" s="83"/>
      <c r="F198" s="83"/>
    </row>
    <row r="199" spans="1:6" x14ac:dyDescent="0.2">
      <c r="A199" s="82"/>
      <c r="B199" s="83"/>
      <c r="C199" s="83"/>
      <c r="D199" s="83"/>
      <c r="E199" s="83"/>
      <c r="F199" s="83"/>
    </row>
    <row r="200" spans="1:6" x14ac:dyDescent="0.2">
      <c r="A200" s="82"/>
      <c r="B200" s="83"/>
      <c r="C200" s="83"/>
      <c r="D200" s="83"/>
      <c r="E200" s="83"/>
      <c r="F200" s="83"/>
    </row>
    <row r="201" spans="1:6" x14ac:dyDescent="0.2">
      <c r="A201" s="82"/>
      <c r="B201" s="83"/>
      <c r="C201" s="83"/>
      <c r="D201" s="83"/>
      <c r="E201" s="83"/>
      <c r="F201" s="83"/>
    </row>
    <row r="202" spans="1:6" x14ac:dyDescent="0.2">
      <c r="A202" s="82"/>
      <c r="B202" s="83"/>
      <c r="C202" s="83"/>
      <c r="D202" s="83"/>
      <c r="E202" s="83"/>
      <c r="F202" s="83"/>
    </row>
    <row r="203" spans="1:6" x14ac:dyDescent="0.2">
      <c r="A203" s="82"/>
      <c r="B203" s="83"/>
      <c r="C203" s="83"/>
      <c r="D203" s="83"/>
      <c r="E203" s="83"/>
      <c r="F203" s="83"/>
    </row>
    <row r="204" spans="1:6" x14ac:dyDescent="0.2">
      <c r="A204" s="82"/>
      <c r="B204" s="83"/>
      <c r="C204" s="83"/>
      <c r="D204" s="83"/>
      <c r="E204" s="83"/>
      <c r="F204" s="83"/>
    </row>
    <row r="205" spans="1:6" x14ac:dyDescent="0.2">
      <c r="A205" s="82"/>
      <c r="B205" s="83"/>
      <c r="C205" s="83"/>
      <c r="D205" s="83"/>
      <c r="E205" s="83"/>
      <c r="F205" s="83"/>
    </row>
    <row r="206" spans="1:6" x14ac:dyDescent="0.2">
      <c r="A206" s="82"/>
      <c r="B206" s="83"/>
      <c r="C206" s="83"/>
      <c r="D206" s="83"/>
      <c r="E206" s="83"/>
      <c r="F206" s="83"/>
    </row>
    <row r="207" spans="1:6" x14ac:dyDescent="0.2">
      <c r="A207" s="82"/>
      <c r="B207" s="83"/>
      <c r="C207" s="83"/>
      <c r="D207" s="83"/>
      <c r="E207" s="83"/>
      <c r="F207" s="83"/>
    </row>
    <row r="208" spans="1:6" x14ac:dyDescent="0.2">
      <c r="A208" s="82"/>
      <c r="B208" s="83"/>
      <c r="C208" s="83"/>
      <c r="D208" s="83"/>
      <c r="E208" s="83"/>
      <c r="F208" s="83"/>
    </row>
    <row r="209" spans="1:6" x14ac:dyDescent="0.2">
      <c r="A209" s="82"/>
      <c r="B209" s="83"/>
      <c r="C209" s="83"/>
      <c r="D209" s="83"/>
      <c r="E209" s="83"/>
      <c r="F209" s="83"/>
    </row>
    <row r="210" spans="1:6" x14ac:dyDescent="0.2">
      <c r="A210" s="82"/>
      <c r="B210" s="83"/>
      <c r="C210" s="83"/>
      <c r="D210" s="83"/>
      <c r="E210" s="83"/>
      <c r="F210" s="83"/>
    </row>
    <row r="211" spans="1:6" x14ac:dyDescent="0.2">
      <c r="A211" s="82"/>
      <c r="B211" s="83"/>
      <c r="C211" s="83"/>
      <c r="D211" s="83"/>
      <c r="E211" s="83"/>
      <c r="F211" s="83"/>
    </row>
    <row r="212" spans="1:6" x14ac:dyDescent="0.2">
      <c r="A212" s="82"/>
      <c r="B212" s="83"/>
      <c r="C212" s="83"/>
      <c r="D212" s="83"/>
      <c r="E212" s="83"/>
      <c r="F212" s="83"/>
    </row>
    <row r="213" spans="1:6" x14ac:dyDescent="0.2">
      <c r="A213" s="82"/>
      <c r="B213" s="83"/>
      <c r="C213" s="83"/>
      <c r="D213" s="83"/>
      <c r="E213" s="83"/>
      <c r="F213" s="83"/>
    </row>
    <row r="214" spans="1:6" x14ac:dyDescent="0.2">
      <c r="A214" s="82"/>
      <c r="B214" s="83"/>
      <c r="C214" s="83"/>
      <c r="D214" s="83"/>
      <c r="E214" s="83"/>
      <c r="F214" s="83"/>
    </row>
    <row r="215" spans="1:6" x14ac:dyDescent="0.2">
      <c r="A215" s="82"/>
      <c r="B215" s="83"/>
      <c r="C215" s="83"/>
      <c r="D215" s="83"/>
      <c r="E215" s="83"/>
      <c r="F215" s="83"/>
    </row>
    <row r="216" spans="1:6" x14ac:dyDescent="0.2">
      <c r="A216" s="82"/>
      <c r="B216" s="83"/>
      <c r="C216" s="83"/>
      <c r="D216" s="83"/>
      <c r="E216" s="83"/>
      <c r="F216" s="83"/>
    </row>
    <row r="217" spans="1:6" x14ac:dyDescent="0.2">
      <c r="A217" s="82"/>
      <c r="B217" s="83"/>
      <c r="C217" s="83"/>
      <c r="D217" s="83"/>
      <c r="E217" s="83"/>
      <c r="F217" s="83"/>
    </row>
    <row r="218" spans="1:6" x14ac:dyDescent="0.2">
      <c r="A218" s="82"/>
      <c r="B218" s="83"/>
      <c r="C218" s="83"/>
      <c r="D218" s="83"/>
      <c r="E218" s="83"/>
      <c r="F218" s="83"/>
    </row>
    <row r="219" spans="1:6" x14ac:dyDescent="0.2">
      <c r="A219" s="82"/>
      <c r="B219" s="83"/>
      <c r="C219" s="83"/>
      <c r="D219" s="83"/>
      <c r="E219" s="83"/>
      <c r="F219" s="83"/>
    </row>
    <row r="220" spans="1:6" x14ac:dyDescent="0.2">
      <c r="A220" s="82"/>
      <c r="B220" s="83"/>
      <c r="C220" s="83"/>
      <c r="D220" s="83"/>
      <c r="E220" s="83"/>
      <c r="F220" s="83"/>
    </row>
    <row r="221" spans="1:6" x14ac:dyDescent="0.2">
      <c r="A221" s="82"/>
      <c r="B221" s="83"/>
      <c r="C221" s="83"/>
      <c r="D221" s="83"/>
      <c r="E221" s="83"/>
      <c r="F221" s="83"/>
    </row>
    <row r="222" spans="1:6" x14ac:dyDescent="0.2">
      <c r="A222" s="82"/>
      <c r="B222" s="83"/>
      <c r="C222" s="83"/>
      <c r="D222" s="83"/>
      <c r="E222" s="83"/>
      <c r="F222" s="83"/>
    </row>
    <row r="223" spans="1:6" x14ac:dyDescent="0.2">
      <c r="A223" s="82"/>
      <c r="B223" s="83"/>
      <c r="C223" s="83"/>
      <c r="D223" s="83"/>
      <c r="E223" s="83"/>
      <c r="F223" s="83"/>
    </row>
    <row r="224" spans="1:6" x14ac:dyDescent="0.2">
      <c r="A224" s="82"/>
      <c r="B224" s="83"/>
      <c r="C224" s="83"/>
      <c r="D224" s="83"/>
      <c r="E224" s="83"/>
      <c r="F224" s="83"/>
    </row>
    <row r="225" spans="1:6" x14ac:dyDescent="0.2">
      <c r="A225" s="82"/>
      <c r="B225" s="83"/>
      <c r="C225" s="83"/>
      <c r="D225" s="83"/>
      <c r="E225" s="83"/>
      <c r="F225" s="83"/>
    </row>
    <row r="226" spans="1:6" x14ac:dyDescent="0.2">
      <c r="A226" s="82"/>
      <c r="B226" s="83"/>
      <c r="C226" s="83"/>
      <c r="D226" s="83"/>
      <c r="E226" s="83"/>
      <c r="F226" s="83"/>
    </row>
    <row r="227" spans="1:6" x14ac:dyDescent="0.2">
      <c r="A227" s="82"/>
      <c r="B227" s="83"/>
      <c r="C227" s="83"/>
      <c r="D227" s="83"/>
      <c r="E227" s="83"/>
      <c r="F227" s="83"/>
    </row>
    <row r="228" spans="1:6" x14ac:dyDescent="0.2">
      <c r="A228" s="82"/>
      <c r="B228" s="83"/>
      <c r="C228" s="83"/>
      <c r="D228" s="83"/>
      <c r="E228" s="83"/>
      <c r="F228" s="83"/>
    </row>
    <row r="229" spans="1:6" x14ac:dyDescent="0.2">
      <c r="A229" s="82"/>
      <c r="B229" s="83"/>
      <c r="C229" s="83"/>
      <c r="D229" s="83"/>
      <c r="E229" s="83"/>
      <c r="F229" s="83"/>
    </row>
    <row r="230" spans="1:6" x14ac:dyDescent="0.2">
      <c r="A230" s="82"/>
      <c r="B230" s="83"/>
      <c r="C230" s="83"/>
      <c r="D230" s="83"/>
      <c r="E230" s="83"/>
      <c r="F230" s="83"/>
    </row>
    <row r="231" spans="1:6" x14ac:dyDescent="0.2">
      <c r="A231" s="82"/>
      <c r="B231" s="83"/>
      <c r="C231" s="83"/>
      <c r="D231" s="83"/>
      <c r="E231" s="83"/>
      <c r="F231" s="83"/>
    </row>
    <row r="232" spans="1:6" x14ac:dyDescent="0.2">
      <c r="A232" s="82"/>
      <c r="B232" s="83"/>
      <c r="C232" s="83"/>
      <c r="D232" s="83"/>
      <c r="E232" s="83"/>
      <c r="F232" s="83"/>
    </row>
    <row r="233" spans="1:6" x14ac:dyDescent="0.2">
      <c r="A233" s="82"/>
      <c r="B233" s="83"/>
      <c r="C233" s="83"/>
      <c r="D233" s="83"/>
      <c r="E233" s="83"/>
      <c r="F233" s="83"/>
    </row>
    <row r="234" spans="1:6" x14ac:dyDescent="0.2">
      <c r="A234" s="82"/>
      <c r="B234" s="83"/>
      <c r="C234" s="83"/>
      <c r="D234" s="83"/>
      <c r="E234" s="83"/>
      <c r="F234" s="83"/>
    </row>
    <row r="235" spans="1:6" x14ac:dyDescent="0.2">
      <c r="A235" s="82"/>
      <c r="B235" s="83"/>
      <c r="C235" s="83"/>
      <c r="D235" s="83"/>
      <c r="E235" s="83"/>
      <c r="F235" s="83"/>
    </row>
    <row r="236" spans="1:6" x14ac:dyDescent="0.2">
      <c r="A236" s="82"/>
      <c r="B236" s="83"/>
      <c r="C236" s="83"/>
      <c r="D236" s="83"/>
      <c r="E236" s="83"/>
      <c r="F236" s="83"/>
    </row>
    <row r="237" spans="1:6" x14ac:dyDescent="0.2">
      <c r="A237" s="82"/>
      <c r="B237" s="83"/>
      <c r="C237" s="83"/>
      <c r="D237" s="83"/>
      <c r="E237" s="83"/>
      <c r="F237" s="83"/>
    </row>
    <row r="238" spans="1:6" x14ac:dyDescent="0.2">
      <c r="A238" s="82"/>
      <c r="B238" s="83"/>
      <c r="C238" s="83"/>
      <c r="D238" s="83"/>
      <c r="E238" s="83"/>
      <c r="F238" s="83"/>
    </row>
    <row r="239" spans="1:6" x14ac:dyDescent="0.2">
      <c r="A239" s="82"/>
      <c r="B239" s="83"/>
      <c r="C239" s="83"/>
      <c r="D239" s="83"/>
      <c r="E239" s="83"/>
      <c r="F239" s="83"/>
    </row>
    <row r="240" spans="1:6" x14ac:dyDescent="0.2">
      <c r="A240" s="82"/>
      <c r="B240" s="83"/>
      <c r="C240" s="83"/>
      <c r="D240" s="83"/>
      <c r="E240" s="83"/>
      <c r="F240" s="83"/>
    </row>
    <row r="241" spans="1:6" x14ac:dyDescent="0.2">
      <c r="A241" s="82"/>
      <c r="B241" s="83"/>
      <c r="C241" s="83"/>
      <c r="D241" s="83"/>
      <c r="E241" s="83"/>
      <c r="F241" s="83"/>
    </row>
    <row r="242" spans="1:6" x14ac:dyDescent="0.2">
      <c r="A242" s="82"/>
      <c r="B242" s="83"/>
      <c r="C242" s="83"/>
      <c r="D242" s="83"/>
      <c r="E242" s="83"/>
      <c r="F242" s="83"/>
    </row>
    <row r="243" spans="1:6" x14ac:dyDescent="0.2">
      <c r="A243" s="82"/>
      <c r="B243" s="83"/>
      <c r="C243" s="83"/>
      <c r="D243" s="83"/>
      <c r="E243" s="83"/>
      <c r="F243" s="83"/>
    </row>
    <row r="244" spans="1:6" x14ac:dyDescent="0.2">
      <c r="A244" s="82"/>
      <c r="B244" s="83"/>
      <c r="C244" s="83"/>
      <c r="D244" s="83"/>
      <c r="E244" s="83"/>
      <c r="F244" s="83"/>
    </row>
    <row r="245" spans="1:6" x14ac:dyDescent="0.2">
      <c r="A245" s="82"/>
      <c r="B245" s="83"/>
      <c r="C245" s="83"/>
      <c r="D245" s="83"/>
      <c r="E245" s="83"/>
      <c r="F245" s="83"/>
    </row>
    <row r="246" spans="1:6" x14ac:dyDescent="0.2">
      <c r="A246" s="82"/>
      <c r="B246" s="83"/>
      <c r="C246" s="83"/>
      <c r="D246" s="83"/>
      <c r="E246" s="83"/>
      <c r="F246" s="83"/>
    </row>
    <row r="247" spans="1:6" x14ac:dyDescent="0.2">
      <c r="A247" s="82"/>
      <c r="B247" s="83"/>
      <c r="C247" s="83"/>
      <c r="D247" s="83"/>
      <c r="E247" s="83"/>
      <c r="F247" s="83"/>
    </row>
    <row r="248" spans="1:6" x14ac:dyDescent="0.2">
      <c r="A248" s="82"/>
      <c r="B248" s="83"/>
      <c r="C248" s="83"/>
      <c r="D248" s="83"/>
      <c r="E248" s="83"/>
      <c r="F248" s="83"/>
    </row>
    <row r="249" spans="1:6" x14ac:dyDescent="0.2">
      <c r="A249" s="82"/>
      <c r="B249" s="83"/>
      <c r="C249" s="83"/>
      <c r="D249" s="83"/>
      <c r="E249" s="83"/>
      <c r="F249" s="83"/>
    </row>
    <row r="250" spans="1:6" x14ac:dyDescent="0.2">
      <c r="A250" s="82"/>
      <c r="B250" s="83"/>
      <c r="C250" s="83"/>
      <c r="D250" s="83"/>
      <c r="E250" s="83"/>
      <c r="F250" s="83"/>
    </row>
    <row r="251" spans="1:6" x14ac:dyDescent="0.2">
      <c r="A251" s="82"/>
      <c r="B251" s="83"/>
      <c r="C251" s="83"/>
      <c r="D251" s="83"/>
      <c r="E251" s="83"/>
      <c r="F251" s="83"/>
    </row>
    <row r="252" spans="1:6" x14ac:dyDescent="0.2">
      <c r="A252" s="82"/>
      <c r="B252" s="83"/>
      <c r="C252" s="83"/>
      <c r="D252" s="83"/>
      <c r="E252" s="83"/>
      <c r="F252" s="83"/>
    </row>
    <row r="253" spans="1:6" x14ac:dyDescent="0.2">
      <c r="A253" s="82"/>
      <c r="B253" s="83"/>
      <c r="C253" s="83"/>
      <c r="D253" s="83"/>
      <c r="E253" s="83"/>
      <c r="F253" s="83"/>
    </row>
    <row r="254" spans="1:6" x14ac:dyDescent="0.2">
      <c r="A254" s="82"/>
      <c r="B254" s="83"/>
      <c r="C254" s="83"/>
      <c r="D254" s="83"/>
      <c r="E254" s="83"/>
      <c r="F254" s="83"/>
    </row>
    <row r="255" spans="1:6" x14ac:dyDescent="0.2">
      <c r="A255" s="82"/>
      <c r="B255" s="83"/>
      <c r="C255" s="83"/>
      <c r="D255" s="83"/>
      <c r="E255" s="83"/>
      <c r="F255" s="83"/>
    </row>
    <row r="256" spans="1:6" x14ac:dyDescent="0.2">
      <c r="A256" s="82"/>
      <c r="B256" s="83"/>
      <c r="C256" s="83"/>
      <c r="D256" s="83"/>
      <c r="E256" s="83"/>
      <c r="F256" s="83"/>
    </row>
    <row r="257" spans="1:6" x14ac:dyDescent="0.2">
      <c r="A257" s="82"/>
      <c r="B257" s="83"/>
      <c r="C257" s="83"/>
      <c r="D257" s="83"/>
      <c r="E257" s="83"/>
      <c r="F257" s="83"/>
    </row>
    <row r="258" spans="1:6" x14ac:dyDescent="0.2">
      <c r="A258" s="82"/>
      <c r="B258" s="83"/>
      <c r="C258" s="83"/>
      <c r="D258" s="83"/>
      <c r="E258" s="83"/>
      <c r="F258" s="83"/>
    </row>
    <row r="259" spans="1:6" x14ac:dyDescent="0.2">
      <c r="A259" s="82"/>
      <c r="B259" s="83"/>
      <c r="C259" s="83"/>
      <c r="D259" s="83"/>
      <c r="E259" s="83"/>
      <c r="F259" s="83"/>
    </row>
    <row r="260" spans="1:6" x14ac:dyDescent="0.2">
      <c r="A260" s="82"/>
      <c r="B260" s="83"/>
      <c r="C260" s="83"/>
      <c r="D260" s="83"/>
      <c r="E260" s="83"/>
      <c r="F260" s="83"/>
    </row>
    <row r="261" spans="1:6" x14ac:dyDescent="0.2">
      <c r="A261" s="82"/>
      <c r="B261" s="83"/>
      <c r="C261" s="83"/>
      <c r="D261" s="83"/>
      <c r="E261" s="83"/>
      <c r="F261" s="83"/>
    </row>
    <row r="262" spans="1:6" x14ac:dyDescent="0.2">
      <c r="A262" s="82"/>
      <c r="B262" s="83"/>
      <c r="C262" s="83"/>
      <c r="D262" s="83"/>
      <c r="E262" s="83"/>
      <c r="F262" s="83"/>
    </row>
    <row r="263" spans="1:6" x14ac:dyDescent="0.2">
      <c r="A263" s="82"/>
      <c r="B263" s="83"/>
      <c r="C263" s="83"/>
      <c r="D263" s="83"/>
      <c r="E263" s="83"/>
      <c r="F263" s="83"/>
    </row>
    <row r="264" spans="1:6" x14ac:dyDescent="0.2">
      <c r="A264" s="82"/>
      <c r="B264" s="83"/>
      <c r="C264" s="83"/>
      <c r="D264" s="83"/>
      <c r="E264" s="83"/>
      <c r="F264" s="83"/>
    </row>
    <row r="265" spans="1:6" x14ac:dyDescent="0.2">
      <c r="A265" s="82"/>
      <c r="B265" s="83"/>
      <c r="C265" s="83"/>
      <c r="D265" s="83"/>
      <c r="E265" s="83"/>
      <c r="F265" s="83"/>
    </row>
    <row r="266" spans="1:6" x14ac:dyDescent="0.2">
      <c r="A266" s="82"/>
      <c r="B266" s="83"/>
      <c r="C266" s="83"/>
      <c r="D266" s="83"/>
      <c r="E266" s="83"/>
      <c r="F266" s="83"/>
    </row>
    <row r="267" spans="1:6" x14ac:dyDescent="0.2">
      <c r="A267" s="82"/>
      <c r="B267" s="83"/>
      <c r="C267" s="83"/>
      <c r="D267" s="83"/>
      <c r="E267" s="83"/>
      <c r="F267" s="83"/>
    </row>
    <row r="268" spans="1:6" x14ac:dyDescent="0.2">
      <c r="A268" s="82"/>
      <c r="B268" s="83"/>
      <c r="C268" s="83"/>
      <c r="D268" s="83"/>
      <c r="E268" s="83"/>
      <c r="F268" s="83"/>
    </row>
    <row r="269" spans="1:6" x14ac:dyDescent="0.2">
      <c r="A269" s="82"/>
      <c r="B269" s="83"/>
      <c r="C269" s="83"/>
      <c r="D269" s="83"/>
      <c r="E269" s="83"/>
      <c r="F269" s="83"/>
    </row>
    <row r="270" spans="1:6" x14ac:dyDescent="0.2">
      <c r="A270" s="82"/>
      <c r="B270" s="83"/>
      <c r="C270" s="83"/>
      <c r="D270" s="83"/>
      <c r="E270" s="83"/>
      <c r="F270" s="83"/>
    </row>
    <row r="271" spans="1:6" x14ac:dyDescent="0.2">
      <c r="A271" s="82"/>
      <c r="B271" s="83"/>
      <c r="C271" s="83"/>
      <c r="D271" s="83"/>
      <c r="E271" s="83"/>
      <c r="F271" s="83"/>
    </row>
    <row r="272" spans="1:6" x14ac:dyDescent="0.2">
      <c r="A272" s="82"/>
      <c r="B272" s="83"/>
      <c r="C272" s="83"/>
      <c r="D272" s="83"/>
      <c r="E272" s="83"/>
      <c r="F272" s="83"/>
    </row>
    <row r="273" spans="1:6" x14ac:dyDescent="0.2">
      <c r="A273" s="82"/>
      <c r="B273" s="83"/>
      <c r="C273" s="83"/>
      <c r="D273" s="83"/>
      <c r="E273" s="83"/>
      <c r="F273" s="83"/>
    </row>
    <row r="274" spans="1:6" x14ac:dyDescent="0.2">
      <c r="A274" s="82"/>
      <c r="B274" s="83"/>
      <c r="C274" s="83"/>
      <c r="D274" s="83"/>
      <c r="E274" s="83"/>
      <c r="F274" s="83"/>
    </row>
    <row r="275" spans="1:6" x14ac:dyDescent="0.2">
      <c r="A275" s="82"/>
      <c r="B275" s="83"/>
      <c r="C275" s="83"/>
      <c r="D275" s="83"/>
      <c r="E275" s="83"/>
      <c r="F275" s="83"/>
    </row>
    <row r="276" spans="1:6" x14ac:dyDescent="0.2">
      <c r="A276" s="82"/>
      <c r="B276" s="83"/>
      <c r="C276" s="83"/>
      <c r="D276" s="83"/>
      <c r="E276" s="83"/>
      <c r="F276" s="83"/>
    </row>
    <row r="277" spans="1:6" x14ac:dyDescent="0.2">
      <c r="A277" s="82"/>
      <c r="B277" s="83"/>
      <c r="C277" s="83"/>
      <c r="D277" s="83"/>
      <c r="E277" s="83"/>
      <c r="F277" s="83"/>
    </row>
    <row r="278" spans="1:6" x14ac:dyDescent="0.2">
      <c r="A278" s="82"/>
    </row>
    <row r="279" spans="1:6" x14ac:dyDescent="0.2">
      <c r="A279" s="82"/>
    </row>
    <row r="280" spans="1:6" x14ac:dyDescent="0.2">
      <c r="A280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QB Example</vt:lpstr>
      <vt:lpstr>Trendline</vt:lpstr>
      <vt:lpstr>Slope and Intercept</vt:lpstr>
      <vt:lpstr>Dynamics GP Data</vt:lpstr>
      <vt:lpstr>Initial 12 Month</vt:lpstr>
      <vt:lpstr>Seasonalized</vt:lpstr>
      <vt:lpstr>Known Values</vt:lpstr>
      <vt:lpstr>Pearson Example</vt:lpstr>
      <vt:lpstr>Pearson</vt:lpstr>
      <vt:lpstr>Balance Sheet</vt:lpstr>
      <vt:lpstr>Amort</vt:lpstr>
      <vt:lpstr>amort</vt:lpstr>
      <vt:lpstr>'Balance Sheet'!CPI</vt:lpstr>
      <vt:lpstr>CPI</vt:lpstr>
      <vt:lpstr>'QB Example'!Print_Titles</vt:lpstr>
    </vt:vector>
  </TitlesOfParts>
  <Company>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Lou Collins</dc:creator>
  <cp:lastModifiedBy>Carlton Collins</cp:lastModifiedBy>
  <cp:lastPrinted>2006-04-12T18:10:31Z</cp:lastPrinted>
  <dcterms:created xsi:type="dcterms:W3CDTF">2006-04-12T18:08:11Z</dcterms:created>
  <dcterms:modified xsi:type="dcterms:W3CDTF">2017-03-15T22:10:39Z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ndoAnnotateInk">
    <vt:lpwstr>12|9|6|3|</vt:lpwstr>
  </property>
</Properties>
</file>