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030"/>
  <workbookPr/>
  <mc:AlternateContent xmlns:mc="http://schemas.openxmlformats.org/markup-compatibility/2006">
    <mc:Choice Requires="x15">
      <x15ac:absPath xmlns:x15ac="http://schemas.microsoft.com/office/spreadsheetml/2010/11/ac" url="C:\Users\Carltonc Collins\Documents\2016\"/>
    </mc:Choice>
  </mc:AlternateContent>
  <bookViews>
    <workbookView xWindow="0" yWindow="0" windowWidth="28800" windowHeight="12195" activeTab="2"/>
  </bookViews>
  <sheets>
    <sheet name="Original Data" sheetId="4" r:id="rId1"/>
    <sheet name="Forecast" sheetId="6" r:id="rId2"/>
    <sheet name="Manually Seasonalized" sheetId="8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8" l="1"/>
  <c r="B8" i="8"/>
  <c r="C7" i="8"/>
  <c r="N7" i="8" s="1"/>
  <c r="D7" i="8"/>
  <c r="E7" i="8"/>
  <c r="F7" i="8"/>
  <c r="G7" i="8"/>
  <c r="H7" i="8"/>
  <c r="I7" i="8"/>
  <c r="J7" i="8"/>
  <c r="K7" i="8"/>
  <c r="L7" i="8"/>
  <c r="M7" i="8"/>
  <c r="C8" i="8"/>
  <c r="D8" i="8"/>
  <c r="E8" i="8"/>
  <c r="N8" i="8" s="1"/>
  <c r="F8" i="8"/>
  <c r="G8" i="8"/>
  <c r="H8" i="8"/>
  <c r="I8" i="8"/>
  <c r="J8" i="8"/>
  <c r="K8" i="8"/>
  <c r="L8" i="8"/>
  <c r="M8" i="8"/>
  <c r="N6" i="8"/>
  <c r="F12" i="8" s="1"/>
  <c r="N2" i="8"/>
  <c r="H12" i="8" s="1"/>
  <c r="C64" i="6"/>
  <c r="C72" i="6"/>
  <c r="C80" i="6"/>
  <c r="C65" i="6"/>
  <c r="C73" i="6"/>
  <c r="C81" i="6"/>
  <c r="C70" i="6"/>
  <c r="C79" i="6"/>
  <c r="C66" i="6"/>
  <c r="C74" i="6"/>
  <c r="C82" i="6"/>
  <c r="C67" i="6"/>
  <c r="C75" i="6"/>
  <c r="C83" i="6"/>
  <c r="C63" i="6"/>
  <c r="C68" i="6"/>
  <c r="C76" i="6"/>
  <c r="C84" i="6"/>
  <c r="C69" i="6"/>
  <c r="C77" i="6"/>
  <c r="C85" i="6"/>
  <c r="C62" i="6"/>
  <c r="C78" i="6"/>
  <c r="C71" i="6"/>
  <c r="F14" i="8" l="1"/>
  <c r="G14" i="8"/>
  <c r="H14" i="8"/>
  <c r="K14" i="8"/>
  <c r="I14" i="8"/>
  <c r="D14" i="8"/>
  <c r="M14" i="8"/>
  <c r="B14" i="8"/>
  <c r="N14" i="8" s="1"/>
  <c r="J14" i="8"/>
  <c r="L14" i="8"/>
  <c r="C14" i="8"/>
  <c r="E14" i="8"/>
  <c r="C13" i="8"/>
  <c r="N13" i="8" s="1"/>
  <c r="K13" i="8"/>
  <c r="D13" i="8"/>
  <c r="L13" i="8"/>
  <c r="I13" i="8"/>
  <c r="E13" i="8"/>
  <c r="M13" i="8"/>
  <c r="B13" i="8"/>
  <c r="F13" i="8"/>
  <c r="H13" i="8"/>
  <c r="G13" i="8"/>
  <c r="J13" i="8"/>
  <c r="B12" i="8"/>
  <c r="E12" i="8"/>
  <c r="M12" i="8"/>
  <c r="L12" i="8"/>
  <c r="D12" i="8"/>
  <c r="K12" i="8"/>
  <c r="C12" i="8"/>
  <c r="J12" i="8"/>
  <c r="I12" i="8"/>
  <c r="G12" i="8"/>
  <c r="E71" i="6"/>
  <c r="E77" i="6"/>
  <c r="E68" i="6"/>
  <c r="E67" i="6"/>
  <c r="D79" i="6"/>
  <c r="E65" i="6"/>
  <c r="E69" i="6"/>
  <c r="E82" i="6"/>
  <c r="E80" i="6"/>
  <c r="E83" i="6"/>
  <c r="E72" i="6"/>
  <c r="D78" i="6"/>
  <c r="D69" i="6"/>
  <c r="D63" i="6"/>
  <c r="D82" i="6"/>
  <c r="E70" i="6"/>
  <c r="D80" i="6"/>
  <c r="E78" i="6"/>
  <c r="E63" i="6"/>
  <c r="D70" i="6"/>
  <c r="E84" i="6"/>
  <c r="E81" i="6"/>
  <c r="D62" i="6"/>
  <c r="D84" i="6"/>
  <c r="D83" i="6"/>
  <c r="D74" i="6"/>
  <c r="D81" i="6"/>
  <c r="D72" i="6"/>
  <c r="E62" i="6"/>
  <c r="E74" i="6"/>
  <c r="D85" i="6"/>
  <c r="D76" i="6"/>
  <c r="D75" i="6"/>
  <c r="D66" i="6"/>
  <c r="D73" i="6"/>
  <c r="D64" i="6"/>
  <c r="E66" i="6"/>
  <c r="E64" i="6"/>
  <c r="D77" i="6"/>
  <c r="D67" i="6"/>
  <c r="D65" i="6"/>
  <c r="E85" i="6"/>
  <c r="E76" i="6"/>
  <c r="E75" i="6"/>
  <c r="E73" i="6"/>
  <c r="D71" i="6"/>
  <c r="D68" i="6"/>
  <c r="E79" i="6"/>
  <c r="N12" i="8" l="1"/>
</calcChain>
</file>

<file path=xl/sharedStrings.xml><?xml version="1.0" encoding="utf-8"?>
<sst xmlns="http://schemas.openxmlformats.org/spreadsheetml/2006/main" count="19" uniqueCount="13">
  <si>
    <t>Date</t>
  </si>
  <si>
    <t>Revenue</t>
  </si>
  <si>
    <t xml:space="preserve"> Revenue </t>
  </si>
  <si>
    <t>Forecast( Revenue )</t>
  </si>
  <si>
    <t>Lower Confidence Bound( Revenue )</t>
  </si>
  <si>
    <t>Upper Confidence Bound( Revenue )</t>
  </si>
  <si>
    <t>Total</t>
  </si>
  <si>
    <t>Lower boundary (95% confidence)</t>
  </si>
  <si>
    <t>Forecast 2016 revenue</t>
  </si>
  <si>
    <t>(Based on linear regression)</t>
  </si>
  <si>
    <t>Actual 2015 revenue</t>
  </si>
  <si>
    <t>(Seasonally adjusted)</t>
  </si>
  <si>
    <t>Upper boundary (95% confidence)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</si>
</sst>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1" applyNumberFormat="1" applyFont="1"/>
    <xf numFmtId="14" fontId="0" fillId="0" borderId="0" xfId="0" applyNumberFormat="1"/>
    <xf numFmtId="14" fontId="0" fillId="0" borderId="0" xfId="0" applyNumberFormat="1"/>
    <xf numFmtId="0" fontId="4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0" fontId="5" fillId="0" borderId="0" xfId="0" applyFont="1"/>
    <xf numFmtId="14" fontId="5" fillId="0" borderId="0" xfId="0" applyNumberFormat="1" applyFont="1"/>
    <xf numFmtId="164" fontId="5" fillId="0" borderId="0" xfId="1" applyNumberFormat="1" applyFont="1"/>
    <xf numFmtId="164" fontId="0" fillId="0" borderId="0" xfId="0" applyNumberFormat="1"/>
    <xf numFmtId="14" fontId="3" fillId="0" borderId="1" xfId="0" applyNumberFormat="1" applyFont="1" applyBorder="1"/>
    <xf numFmtId="14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horizontal="center"/>
    </xf>
    <xf numFmtId="164" fontId="0" fillId="3" borderId="0" xfId="1" applyNumberFormat="1" applyFont="1" applyFill="1"/>
    <xf numFmtId="164" fontId="0" fillId="4" borderId="0" xfId="1" applyNumberFormat="1" applyFont="1" applyFill="1"/>
    <xf numFmtId="164" fontId="0" fillId="5" borderId="0" xfId="1" applyNumberFormat="1" applyFont="1" applyFill="1"/>
    <xf numFmtId="164" fontId="0" fillId="6" borderId="2" xfId="1" applyNumberFormat="1" applyFont="1" applyFill="1" applyBorder="1"/>
    <xf numFmtId="0" fontId="0" fillId="6" borderId="0" xfId="0" applyFill="1"/>
  </cellXfs>
  <cellStyles count="2">
    <cellStyle name="Comma" xfId="1" builtinId="3"/>
    <cellStyle name="Normal" xfId="0" builtinId="0"/>
  </cellStyles>
  <dxfs count="4"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9" formatCode="m/d/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Forecast!$B$1</c:f>
              <c:strCache>
                <c:ptCount val="1"/>
                <c:pt idx="0">
                  <c:v> Revenue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Forecast!$B$2:$B$85</c:f>
              <c:numCache>
                <c:formatCode>_(* #,##0_);_(* \(#,##0\);_(* "-"??_);_(@_)</c:formatCode>
                <c:ptCount val="84"/>
                <c:pt idx="0">
                  <c:v>142963</c:v>
                </c:pt>
                <c:pt idx="1">
                  <c:v>135670</c:v>
                </c:pt>
                <c:pt idx="2">
                  <c:v>130639</c:v>
                </c:pt>
                <c:pt idx="3">
                  <c:v>147357</c:v>
                </c:pt>
                <c:pt idx="4">
                  <c:v>132259</c:v>
                </c:pt>
                <c:pt idx="5">
                  <c:v>192896</c:v>
                </c:pt>
                <c:pt idx="6">
                  <c:v>174845</c:v>
                </c:pt>
                <c:pt idx="7">
                  <c:v>187160</c:v>
                </c:pt>
                <c:pt idx="8">
                  <c:v>126621</c:v>
                </c:pt>
                <c:pt idx="9">
                  <c:v>127296</c:v>
                </c:pt>
                <c:pt idx="10">
                  <c:v>142822</c:v>
                </c:pt>
                <c:pt idx="11">
                  <c:v>137234</c:v>
                </c:pt>
                <c:pt idx="12">
                  <c:v>140319</c:v>
                </c:pt>
                <c:pt idx="13">
                  <c:v>147612</c:v>
                </c:pt>
                <c:pt idx="14">
                  <c:v>151055</c:v>
                </c:pt>
                <c:pt idx="15">
                  <c:v>136528</c:v>
                </c:pt>
                <c:pt idx="16">
                  <c:v>138546</c:v>
                </c:pt>
                <c:pt idx="17">
                  <c:v>185808</c:v>
                </c:pt>
                <c:pt idx="18">
                  <c:v>171563</c:v>
                </c:pt>
                <c:pt idx="19">
                  <c:v>167133</c:v>
                </c:pt>
                <c:pt idx="20">
                  <c:v>150856</c:v>
                </c:pt>
                <c:pt idx="21">
                  <c:v>132474</c:v>
                </c:pt>
                <c:pt idx="22">
                  <c:v>144101</c:v>
                </c:pt>
                <c:pt idx="23">
                  <c:v>139483</c:v>
                </c:pt>
                <c:pt idx="24">
                  <c:v>133213</c:v>
                </c:pt>
                <c:pt idx="25">
                  <c:v>151102</c:v>
                </c:pt>
                <c:pt idx="26">
                  <c:v>147590</c:v>
                </c:pt>
                <c:pt idx="27">
                  <c:v>157230</c:v>
                </c:pt>
                <c:pt idx="28">
                  <c:v>162343</c:v>
                </c:pt>
                <c:pt idx="29">
                  <c:v>213729</c:v>
                </c:pt>
                <c:pt idx="30">
                  <c:v>201376</c:v>
                </c:pt>
                <c:pt idx="31">
                  <c:v>221011</c:v>
                </c:pt>
                <c:pt idx="32">
                  <c:v>144865</c:v>
                </c:pt>
                <c:pt idx="33">
                  <c:v>159532</c:v>
                </c:pt>
                <c:pt idx="34">
                  <c:v>156538</c:v>
                </c:pt>
                <c:pt idx="35">
                  <c:v>152561</c:v>
                </c:pt>
                <c:pt idx="36">
                  <c:v>146863</c:v>
                </c:pt>
                <c:pt idx="37">
                  <c:v>144318</c:v>
                </c:pt>
                <c:pt idx="38">
                  <c:v>134243</c:v>
                </c:pt>
                <c:pt idx="39">
                  <c:v>135512</c:v>
                </c:pt>
                <c:pt idx="40">
                  <c:v>150335</c:v>
                </c:pt>
                <c:pt idx="41">
                  <c:v>235212</c:v>
                </c:pt>
                <c:pt idx="42">
                  <c:v>210023</c:v>
                </c:pt>
                <c:pt idx="43">
                  <c:v>212862</c:v>
                </c:pt>
                <c:pt idx="44">
                  <c:v>156455</c:v>
                </c:pt>
                <c:pt idx="45">
                  <c:v>147328</c:v>
                </c:pt>
                <c:pt idx="46">
                  <c:v>147155</c:v>
                </c:pt>
                <c:pt idx="47">
                  <c:v>140248</c:v>
                </c:pt>
                <c:pt idx="48">
                  <c:v>145426</c:v>
                </c:pt>
                <c:pt idx="49">
                  <c:v>142441</c:v>
                </c:pt>
                <c:pt idx="50">
                  <c:v>147658</c:v>
                </c:pt>
                <c:pt idx="51">
                  <c:v>141885</c:v>
                </c:pt>
                <c:pt idx="52">
                  <c:v>158869</c:v>
                </c:pt>
                <c:pt idx="53">
                  <c:v>229855</c:v>
                </c:pt>
                <c:pt idx="54">
                  <c:v>225515</c:v>
                </c:pt>
                <c:pt idx="55">
                  <c:v>217622</c:v>
                </c:pt>
                <c:pt idx="56">
                  <c:v>136915</c:v>
                </c:pt>
                <c:pt idx="57">
                  <c:v>151604</c:v>
                </c:pt>
                <c:pt idx="58">
                  <c:v>158375</c:v>
                </c:pt>
                <c:pt idx="59">
                  <c:v>150336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5B-4B6C-9D31-ED7AF36D6C2A}"/>
            </c:ext>
          </c:extLst>
        </c:ser>
        <c:ser>
          <c:idx val="1"/>
          <c:order val="1"/>
          <c:tx>
            <c:strRef>
              <c:f>Forecast!$C$1</c:f>
              <c:strCache>
                <c:ptCount val="1"/>
                <c:pt idx="0">
                  <c:v>Forecast( Revenue )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Forecast!$A$2:$A$85</c:f>
              <c:numCache>
                <c:formatCode>m/d/yy</c:formatCode>
                <c:ptCount val="84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42431</c:v>
                </c:pt>
                <c:pt idx="62">
                  <c:v>42460</c:v>
                </c:pt>
                <c:pt idx="63">
                  <c:v>42491</c:v>
                </c:pt>
                <c:pt idx="64">
                  <c:v>42521</c:v>
                </c:pt>
                <c:pt idx="65">
                  <c:v>42552</c:v>
                </c:pt>
                <c:pt idx="66">
                  <c:v>42582</c:v>
                </c:pt>
                <c:pt idx="67">
                  <c:v>42613</c:v>
                </c:pt>
                <c:pt idx="68">
                  <c:v>42644</c:v>
                </c:pt>
                <c:pt idx="69">
                  <c:v>42674</c:v>
                </c:pt>
                <c:pt idx="70">
                  <c:v>42705</c:v>
                </c:pt>
                <c:pt idx="71">
                  <c:v>42735</c:v>
                </c:pt>
                <c:pt idx="72">
                  <c:v>42766</c:v>
                </c:pt>
                <c:pt idx="73">
                  <c:v>42797</c:v>
                </c:pt>
                <c:pt idx="74">
                  <c:v>42825</c:v>
                </c:pt>
                <c:pt idx="75">
                  <c:v>42856</c:v>
                </c:pt>
                <c:pt idx="76">
                  <c:v>42886</c:v>
                </c:pt>
                <c:pt idx="77">
                  <c:v>42917</c:v>
                </c:pt>
                <c:pt idx="78">
                  <c:v>42947</c:v>
                </c:pt>
                <c:pt idx="79">
                  <c:v>42978</c:v>
                </c:pt>
                <c:pt idx="80">
                  <c:v>43009</c:v>
                </c:pt>
                <c:pt idx="81">
                  <c:v>43039</c:v>
                </c:pt>
                <c:pt idx="82">
                  <c:v>43070</c:v>
                </c:pt>
                <c:pt idx="83">
                  <c:v>43100</c:v>
                </c:pt>
              </c:numCache>
            </c:numRef>
          </c:cat>
          <c:val>
            <c:numRef>
              <c:f>Forecast!$C$2:$C$85</c:f>
              <c:numCache>
                <c:formatCode>General</c:formatCode>
                <c:ptCount val="84"/>
                <c:pt idx="59" formatCode="_(* #,##0_);_(* \(#,##0\);_(* &quot;-&quot;??_);_(@_)">
                  <c:v>150336</c:v>
                </c:pt>
                <c:pt idx="60" formatCode="_(* #,##0_);_(* \(#,##0\);_(* &quot;-&quot;??_);_(@_)">
                  <c:v>148234.63641780449</c:v>
                </c:pt>
                <c:pt idx="61" formatCode="_(* #,##0_);_(* \(#,##0\);_(* &quot;-&quot;??_);_(@_)">
                  <c:v>155070.23908193965</c:v>
                </c:pt>
                <c:pt idx="62" formatCode="_(* #,##0_);_(* \(#,##0\);_(* &quot;-&quot;??_);_(@_)">
                  <c:v>151857.47801484272</c:v>
                </c:pt>
                <c:pt idx="63" formatCode="_(* #,##0_);_(* \(#,##0\);_(* &quot;-&quot;??_);_(@_)">
                  <c:v>150497.32205703534</c:v>
                </c:pt>
                <c:pt idx="64" formatCode="_(* #,##0_);_(* \(#,##0\);_(* &quot;-&quot;??_);_(@_)">
                  <c:v>157911.53756119762</c:v>
                </c:pt>
                <c:pt idx="65" formatCode="_(* #,##0_);_(* \(#,##0\);_(* &quot;-&quot;??_);_(@_)">
                  <c:v>210549.20839080255</c:v>
                </c:pt>
                <c:pt idx="66" formatCode="_(* #,##0_);_(* \(#,##0\);_(* &quot;-&quot;??_);_(@_)">
                  <c:v>195889.92220321359</c:v>
                </c:pt>
                <c:pt idx="67" formatCode="_(* #,##0_);_(* \(#,##0\);_(* &quot;-&quot;??_);_(@_)">
                  <c:v>205352.47297116934</c:v>
                </c:pt>
                <c:pt idx="68" formatCode="_(* #,##0_);_(* \(#,##0\);_(* &quot;-&quot;??_);_(@_)">
                  <c:v>154706.21135724368</c:v>
                </c:pt>
                <c:pt idx="69" formatCode="_(* #,##0_);_(* \(#,##0\);_(* &quot;-&quot;??_);_(@_)">
                  <c:v>154184.47799149252</c:v>
                </c:pt>
                <c:pt idx="70" formatCode="_(* #,##0_);_(* \(#,##0\);_(* &quot;-&quot;??_);_(@_)">
                  <c:v>162077.99811609485</c:v>
                </c:pt>
                <c:pt idx="71" formatCode="_(* #,##0_);_(* \(#,##0\);_(* &quot;-&quot;??_);_(@_)">
                  <c:v>156532.28725146156</c:v>
                </c:pt>
                <c:pt idx="72" formatCode="_(* #,##0_);_(* \(#,##0\);_(* &quot;-&quot;??_);_(@_)">
                  <c:v>152725.89340337194</c:v>
                </c:pt>
                <c:pt idx="73" formatCode="_(* #,##0_);_(* \(#,##0\);_(* &quot;-&quot;??_);_(@_)">
                  <c:v>159561.49606750708</c:v>
                </c:pt>
                <c:pt idx="74" formatCode="_(* #,##0_);_(* \(#,##0\);_(* &quot;-&quot;??_);_(@_)">
                  <c:v>156348.73500041018</c:v>
                </c:pt>
                <c:pt idx="75" formatCode="_(* #,##0_);_(* \(#,##0\);_(* &quot;-&quot;??_);_(@_)">
                  <c:v>154988.57904260277</c:v>
                </c:pt>
                <c:pt idx="76" formatCode="_(* #,##0_);_(* \(#,##0\);_(* &quot;-&quot;??_);_(@_)">
                  <c:v>162402.79454676507</c:v>
                </c:pt>
                <c:pt idx="77" formatCode="_(* #,##0_);_(* \(#,##0\);_(* &quot;-&quot;??_);_(@_)">
                  <c:v>215040.46537636998</c:v>
                </c:pt>
                <c:pt idx="78" formatCode="_(* #,##0_);_(* \(#,##0\);_(* &quot;-&quot;??_);_(@_)">
                  <c:v>200381.17918878104</c:v>
                </c:pt>
                <c:pt idx="79" formatCode="_(* #,##0_);_(* \(#,##0\);_(* &quot;-&quot;??_);_(@_)">
                  <c:v>209843.72995673679</c:v>
                </c:pt>
                <c:pt idx="80" formatCode="_(* #,##0_);_(* \(#,##0\);_(* &quot;-&quot;??_);_(@_)">
                  <c:v>159197.46834281113</c:v>
                </c:pt>
                <c:pt idx="81" formatCode="_(* #,##0_);_(* \(#,##0\);_(* &quot;-&quot;??_);_(@_)">
                  <c:v>158675.73497705994</c:v>
                </c:pt>
                <c:pt idx="82" formatCode="_(* #,##0_);_(* \(#,##0\);_(* &quot;-&quot;??_);_(@_)">
                  <c:v>166569.2551016623</c:v>
                </c:pt>
                <c:pt idx="83" formatCode="_(* #,##0_);_(* \(#,##0\);_(* &quot;-&quot;??_);_(@_)">
                  <c:v>161023.54423702901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5B-4B6C-9D31-ED7AF36D6C2A}"/>
            </c:ext>
          </c:extLst>
        </c:ser>
        <c:ser>
          <c:idx val="2"/>
          <c:order val="2"/>
          <c:tx>
            <c:strRef>
              <c:f>Forecast!$D$1</c:f>
              <c:strCache>
                <c:ptCount val="1"/>
                <c:pt idx="0">
                  <c:v>Lower Confidence Bound( Revenue )</c:v>
                </c:pt>
              </c:strCache>
            </c:strRef>
          </c:tx>
          <c:spPr>
            <a:ln w="12700" cap="rnd">
              <a:solidFill>
                <a:srgbClr val="ED7D3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Forecast!$A$2:$A$85</c:f>
              <c:numCache>
                <c:formatCode>m/d/yy</c:formatCode>
                <c:ptCount val="84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42431</c:v>
                </c:pt>
                <c:pt idx="62">
                  <c:v>42460</c:v>
                </c:pt>
                <c:pt idx="63">
                  <c:v>42491</c:v>
                </c:pt>
                <c:pt idx="64">
                  <c:v>42521</c:v>
                </c:pt>
                <c:pt idx="65">
                  <c:v>42552</c:v>
                </c:pt>
                <c:pt idx="66">
                  <c:v>42582</c:v>
                </c:pt>
                <c:pt idx="67">
                  <c:v>42613</c:v>
                </c:pt>
                <c:pt idx="68">
                  <c:v>42644</c:v>
                </c:pt>
                <c:pt idx="69">
                  <c:v>42674</c:v>
                </c:pt>
                <c:pt idx="70">
                  <c:v>42705</c:v>
                </c:pt>
                <c:pt idx="71">
                  <c:v>42735</c:v>
                </c:pt>
                <c:pt idx="72">
                  <c:v>42766</c:v>
                </c:pt>
                <c:pt idx="73">
                  <c:v>42797</c:v>
                </c:pt>
                <c:pt idx="74">
                  <c:v>42825</c:v>
                </c:pt>
                <c:pt idx="75">
                  <c:v>42856</c:v>
                </c:pt>
                <c:pt idx="76">
                  <c:v>42886</c:v>
                </c:pt>
                <c:pt idx="77">
                  <c:v>42917</c:v>
                </c:pt>
                <c:pt idx="78">
                  <c:v>42947</c:v>
                </c:pt>
                <c:pt idx="79">
                  <c:v>42978</c:v>
                </c:pt>
                <c:pt idx="80">
                  <c:v>43009</c:v>
                </c:pt>
                <c:pt idx="81">
                  <c:v>43039</c:v>
                </c:pt>
                <c:pt idx="82">
                  <c:v>43070</c:v>
                </c:pt>
                <c:pt idx="83">
                  <c:v>43100</c:v>
                </c:pt>
              </c:numCache>
            </c:numRef>
          </c:cat>
          <c:val>
            <c:numRef>
              <c:f>Forecast!$D$2:$D$85</c:f>
              <c:numCache>
                <c:formatCode>General</c:formatCode>
                <c:ptCount val="84"/>
                <c:pt idx="59" formatCode="_(* #,##0_);_(* \(#,##0\);_(* &quot;-&quot;??_);_(@_)">
                  <c:v>150336</c:v>
                </c:pt>
                <c:pt idx="60" formatCode="_(* #,##0_);_(* \(#,##0\);_(* &quot;-&quot;??_);_(@_)">
                  <c:v>125992.60867224952</c:v>
                </c:pt>
                <c:pt idx="61" formatCode="_(* #,##0_);_(* \(#,##0\);_(* &quot;-&quot;??_);_(@_)">
                  <c:v>130182.97040455749</c:v>
                </c:pt>
                <c:pt idx="62" formatCode="_(* #,##0_);_(* \(#,##0\);_(* &quot;-&quot;??_);_(@_)">
                  <c:v>124571.18717963387</c:v>
                </c:pt>
                <c:pt idx="63" formatCode="_(* #,##0_);_(* \(#,##0\);_(* &quot;-&quot;??_);_(@_)">
                  <c:v>120998.07861555333</c:v>
                </c:pt>
                <c:pt idx="64" formatCode="_(* #,##0_);_(* \(#,##0\);_(* &quot;-&quot;??_);_(@_)">
                  <c:v>126346.2366777203</c:v>
                </c:pt>
                <c:pt idx="65" formatCode="_(* #,##0_);_(* \(#,##0\);_(* &quot;-&quot;??_);_(@_)">
                  <c:v>177037.55033434249</c:v>
                </c:pt>
                <c:pt idx="66" formatCode="_(* #,##0_);_(* \(#,##0\);_(* &quot;-&quot;??_);_(@_)">
                  <c:v>160531.82029542781</c:v>
                </c:pt>
                <c:pt idx="67" formatCode="_(* #,##0_);_(* \(#,##0\);_(* &quot;-&quot;??_);_(@_)">
                  <c:v>168232.91419463168</c:v>
                </c:pt>
                <c:pt idx="68" formatCode="_(* #,##0_);_(* \(#,##0\);_(* &quot;-&quot;??_);_(@_)">
                  <c:v>115898.59567630927</c:v>
                </c:pt>
                <c:pt idx="69" formatCode="_(* #,##0_);_(* \(#,##0\);_(* &quot;-&quot;??_);_(@_)">
                  <c:v>113752.99850879514</c:v>
                </c:pt>
                <c:pt idx="70" formatCode="_(* #,##0_);_(* \(#,##0\);_(* &quot;-&quot;??_);_(@_)">
                  <c:v>120079.38947077841</c:v>
                </c:pt>
                <c:pt idx="71" formatCode="_(* #,##0_);_(* \(#,##0\);_(* &quot;-&quot;??_);_(@_)">
                  <c:v>113017.14265555434</c:v>
                </c:pt>
                <c:pt idx="72" formatCode="_(* #,##0_);_(* \(#,##0\);_(* &quot;-&quot;??_);_(@_)">
                  <c:v>107734.03157631535</c:v>
                </c:pt>
                <c:pt idx="73" formatCode="_(* #,##0_);_(* \(#,##0\);_(* &quot;-&quot;??_);_(@_)">
                  <c:v>113139.86908043141</c:v>
                </c:pt>
                <c:pt idx="74" formatCode="_(* #,##0_);_(* \(#,##0\);_(* &quot;-&quot;??_);_(@_)">
                  <c:v>108534.75871822031</c:v>
                </c:pt>
                <c:pt idx="75" formatCode="_(* #,##0_);_(* \(#,##0\);_(* &quot;-&quot;??_);_(@_)">
                  <c:v>105816.48078108442</c:v>
                </c:pt>
                <c:pt idx="76" formatCode="_(* #,##0_);_(* \(#,##0\);_(* &quot;-&quot;??_);_(@_)">
                  <c:v>111904.03020423296</c:v>
                </c:pt>
                <c:pt idx="77" formatCode="_(* #,##0_);_(* \(#,##0\);_(* &quot;-&quot;??_);_(@_)">
                  <c:v>163244.0641946668</c:v>
                </c:pt>
                <c:pt idx="78" formatCode="_(* #,##0_);_(* \(#,##0\);_(* &quot;-&quot;??_);_(@_)">
                  <c:v>147314.03151137085</c:v>
                </c:pt>
                <c:pt idx="79" formatCode="_(* #,##0_);_(* \(#,##0\);_(* &quot;-&quot;??_);_(@_)">
                  <c:v>155530.82954386485</c:v>
                </c:pt>
                <c:pt idx="80" formatCode="_(* #,##0_);_(* \(#,##0\);_(* &quot;-&quot;??_);_(@_)">
                  <c:v>103662.11806284089</c:v>
                </c:pt>
                <c:pt idx="81" formatCode="_(* #,##0_);_(* \(#,##0\);_(* &quot;-&quot;??_);_(@_)">
                  <c:v>101939.72268845269</c:v>
                </c:pt>
                <c:pt idx="82" formatCode="_(* #,##0_);_(* \(#,##0\);_(* &quot;-&quot;??_);_(@_)">
                  <c:v>108653.00505250812</c:v>
                </c:pt>
                <c:pt idx="83" formatCode="_(* #,##0_);_(* \(#,##0\);_(* &quot;-&quot;??_);_(@_)">
                  <c:v>101946.24819054377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5B-4B6C-9D31-ED7AF36D6C2A}"/>
            </c:ext>
          </c:extLst>
        </c:ser>
        <c:ser>
          <c:idx val="3"/>
          <c:order val="3"/>
          <c:tx>
            <c:strRef>
              <c:f>Forecast!$E$1</c:f>
              <c:strCache>
                <c:ptCount val="1"/>
                <c:pt idx="0">
                  <c:v>Upper Confidence Bound( Revenue )</c:v>
                </c:pt>
              </c:strCache>
            </c:strRef>
          </c:tx>
          <c:spPr>
            <a:ln w="12700" cap="rnd">
              <a:solidFill>
                <a:srgbClr val="ED7D3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Forecast!$A$2:$A$85</c:f>
              <c:numCache>
                <c:formatCode>m/d/yy</c:formatCode>
                <c:ptCount val="84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42431</c:v>
                </c:pt>
                <c:pt idx="62">
                  <c:v>42460</c:v>
                </c:pt>
                <c:pt idx="63">
                  <c:v>42491</c:v>
                </c:pt>
                <c:pt idx="64">
                  <c:v>42521</c:v>
                </c:pt>
                <c:pt idx="65">
                  <c:v>42552</c:v>
                </c:pt>
                <c:pt idx="66">
                  <c:v>42582</c:v>
                </c:pt>
                <c:pt idx="67">
                  <c:v>42613</c:v>
                </c:pt>
                <c:pt idx="68">
                  <c:v>42644</c:v>
                </c:pt>
                <c:pt idx="69">
                  <c:v>42674</c:v>
                </c:pt>
                <c:pt idx="70">
                  <c:v>42705</c:v>
                </c:pt>
                <c:pt idx="71">
                  <c:v>42735</c:v>
                </c:pt>
                <c:pt idx="72">
                  <c:v>42766</c:v>
                </c:pt>
                <c:pt idx="73">
                  <c:v>42797</c:v>
                </c:pt>
                <c:pt idx="74">
                  <c:v>42825</c:v>
                </c:pt>
                <c:pt idx="75">
                  <c:v>42856</c:v>
                </c:pt>
                <c:pt idx="76">
                  <c:v>42886</c:v>
                </c:pt>
                <c:pt idx="77">
                  <c:v>42917</c:v>
                </c:pt>
                <c:pt idx="78">
                  <c:v>42947</c:v>
                </c:pt>
                <c:pt idx="79">
                  <c:v>42978</c:v>
                </c:pt>
                <c:pt idx="80">
                  <c:v>43009</c:v>
                </c:pt>
                <c:pt idx="81">
                  <c:v>43039</c:v>
                </c:pt>
                <c:pt idx="82">
                  <c:v>43070</c:v>
                </c:pt>
                <c:pt idx="83">
                  <c:v>43100</c:v>
                </c:pt>
              </c:numCache>
            </c:numRef>
          </c:cat>
          <c:val>
            <c:numRef>
              <c:f>Forecast!$E$2:$E$85</c:f>
              <c:numCache>
                <c:formatCode>General</c:formatCode>
                <c:ptCount val="84"/>
                <c:pt idx="59" formatCode="_(* #,##0_);_(* \(#,##0\);_(* &quot;-&quot;??_);_(@_)">
                  <c:v>150336</c:v>
                </c:pt>
                <c:pt idx="60" formatCode="_(* #,##0_);_(* \(#,##0\);_(* &quot;-&quot;??_);_(@_)">
                  <c:v>170476.66416335944</c:v>
                </c:pt>
                <c:pt idx="61" formatCode="_(* #,##0_);_(* \(#,##0\);_(* &quot;-&quot;??_);_(@_)">
                  <c:v>179957.5077593218</c:v>
                </c:pt>
                <c:pt idx="62" formatCode="_(* #,##0_);_(* \(#,##0\);_(* &quot;-&quot;??_);_(@_)">
                  <c:v>179143.76885005157</c:v>
                </c:pt>
                <c:pt idx="63" formatCode="_(* #,##0_);_(* \(#,##0\);_(* &quot;-&quot;??_);_(@_)">
                  <c:v>179996.56549851736</c:v>
                </c:pt>
                <c:pt idx="64" formatCode="_(* #,##0_);_(* \(#,##0\);_(* &quot;-&quot;??_);_(@_)">
                  <c:v>189476.83844467494</c:v>
                </c:pt>
                <c:pt idx="65" formatCode="_(* #,##0_);_(* \(#,##0\);_(* &quot;-&quot;??_);_(@_)">
                  <c:v>244060.86644726261</c:v>
                </c:pt>
                <c:pt idx="66" formatCode="_(* #,##0_);_(* \(#,##0\);_(* &quot;-&quot;??_);_(@_)">
                  <c:v>231248.02411099937</c:v>
                </c:pt>
                <c:pt idx="67" formatCode="_(* #,##0_);_(* \(#,##0\);_(* &quot;-&quot;??_);_(@_)">
                  <c:v>242472.03174770699</c:v>
                </c:pt>
                <c:pt idx="68" formatCode="_(* #,##0_);_(* \(#,##0\);_(* &quot;-&quot;??_);_(@_)">
                  <c:v>193513.8270381781</c:v>
                </c:pt>
                <c:pt idx="69" formatCode="_(* #,##0_);_(* \(#,##0\);_(* &quot;-&quot;??_);_(@_)">
                  <c:v>194615.9574741899</c:v>
                </c:pt>
                <c:pt idx="70" formatCode="_(* #,##0_);_(* \(#,##0\);_(* &quot;-&quot;??_);_(@_)">
                  <c:v>204076.6067614113</c:v>
                </c:pt>
                <c:pt idx="71" formatCode="_(* #,##0_);_(* \(#,##0\);_(* &quot;-&quot;??_);_(@_)">
                  <c:v>200047.43184736877</c:v>
                </c:pt>
                <c:pt idx="72" formatCode="_(* #,##0_);_(* \(#,##0\);_(* &quot;-&quot;??_);_(@_)">
                  <c:v>197717.75523042853</c:v>
                </c:pt>
                <c:pt idx="73" formatCode="_(* #,##0_);_(* \(#,##0\);_(* &quot;-&quot;??_);_(@_)">
                  <c:v>205983.12305458274</c:v>
                </c:pt>
                <c:pt idx="74" formatCode="_(* #,##0_);_(* \(#,##0\);_(* &quot;-&quot;??_);_(@_)">
                  <c:v>204162.71128260004</c:v>
                </c:pt>
                <c:pt idx="75" formatCode="_(* #,##0_);_(* \(#,##0\);_(* &quot;-&quot;??_);_(@_)">
                  <c:v>204160.67730412111</c:v>
                </c:pt>
                <c:pt idx="76" formatCode="_(* #,##0_);_(* \(#,##0\);_(* &quot;-&quot;??_);_(@_)">
                  <c:v>212901.55888929719</c:v>
                </c:pt>
                <c:pt idx="77" formatCode="_(* #,##0_);_(* \(#,##0\);_(* &quot;-&quot;??_);_(@_)">
                  <c:v>266836.86655807315</c:v>
                </c:pt>
                <c:pt idx="78" formatCode="_(* #,##0_);_(* \(#,##0\);_(* &quot;-&quot;??_);_(@_)">
                  <c:v>253448.32686619123</c:v>
                </c:pt>
                <c:pt idx="79" formatCode="_(* #,##0_);_(* \(#,##0\);_(* &quot;-&quot;??_);_(@_)">
                  <c:v>264156.63036960876</c:v>
                </c:pt>
                <c:pt idx="80" formatCode="_(* #,##0_);_(* \(#,##0\);_(* &quot;-&quot;??_);_(@_)">
                  <c:v>214732.81862278137</c:v>
                </c:pt>
                <c:pt idx="81" formatCode="_(* #,##0_);_(* \(#,##0\);_(* &quot;-&quot;??_);_(@_)">
                  <c:v>215411.74726566719</c:v>
                </c:pt>
                <c:pt idx="82" formatCode="_(* #,##0_);_(* \(#,##0\);_(* &quot;-&quot;??_);_(@_)">
                  <c:v>224485.50515081649</c:v>
                </c:pt>
                <c:pt idx="83" formatCode="_(* #,##0_);_(* \(#,##0\);_(* &quot;-&quot;??_);_(@_)">
                  <c:v>220100.84028351423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5B-4B6C-9D31-ED7AF36D6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8162559"/>
        <c:axId val="598162143"/>
      </c:lineChart>
      <c:catAx>
        <c:axId val="598162559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162143"/>
        <c:crosses val="autoZero"/>
        <c:auto val="1"/>
        <c:lblAlgn val="ctr"/>
        <c:lblOffset val="100"/>
        <c:noMultiLvlLbl val="0"/>
      </c:catAx>
      <c:valAx>
        <c:axId val="598162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162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'Manually Seasonalized'!$B$12:$M$12</c:f>
              <c:numCache>
                <c:formatCode>_(* #,##0_);_(* \(#,##0\);_(* "-"??_);_(@_)</c:formatCode>
                <c:ptCount val="12"/>
                <c:pt idx="0">
                  <c:v>152219.44363076868</c:v>
                </c:pt>
                <c:pt idx="1">
                  <c:v>149095.00206435108</c:v>
                </c:pt>
                <c:pt idx="2">
                  <c:v>154555.70948545681</c:v>
                </c:pt>
                <c:pt idx="3">
                  <c:v>148513.02902886426</c:v>
                </c:pt>
                <c:pt idx="4">
                  <c:v>166290.42117762016</c:v>
                </c:pt>
                <c:pt idx="5">
                  <c:v>240592.46775508049</c:v>
                </c:pt>
                <c:pt idx="6">
                  <c:v>236049.72859318691</c:v>
                </c:pt>
                <c:pt idx="7">
                  <c:v>227788.01426027768</c:v>
                </c:pt>
                <c:pt idx="8">
                  <c:v>143310.85998863127</c:v>
                </c:pt>
                <c:pt idx="9">
                  <c:v>158686.04329486511</c:v>
                </c:pt>
                <c:pt idx="10">
                  <c:v>165773.34441587466</c:v>
                </c:pt>
                <c:pt idx="11">
                  <c:v>157358.80982544553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B7-49CE-9BCB-2CA8467737A0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'Manually Seasonalized'!$B$13:$M$13</c:f>
              <c:numCache>
                <c:formatCode>_(* #,##0_);_(* \(#,##0\);_(* "-"??_);_(@_)</c:formatCode>
                <c:ptCount val="12"/>
                <c:pt idx="0">
                  <c:v>144608.47144923027</c:v>
                </c:pt>
                <c:pt idx="1">
                  <c:v>141640.25196113356</c:v>
                </c:pt>
                <c:pt idx="2">
                  <c:v>146827.92401118399</c:v>
                </c:pt>
                <c:pt idx="3">
                  <c:v>141087.37757742108</c:v>
                </c:pt>
                <c:pt idx="4">
                  <c:v>157975.90011873917</c:v>
                </c:pt>
                <c:pt idx="5">
                  <c:v>228562.8443673265</c:v>
                </c:pt>
                <c:pt idx="6">
                  <c:v>224247.24216352761</c:v>
                </c:pt>
                <c:pt idx="7">
                  <c:v>216398.61354726384</c:v>
                </c:pt>
                <c:pt idx="8">
                  <c:v>136145.31698919975</c:v>
                </c:pt>
                <c:pt idx="9">
                  <c:v>150751.7411301219</c:v>
                </c:pt>
                <c:pt idx="10">
                  <c:v>157484.67719508096</c:v>
                </c:pt>
                <c:pt idx="11">
                  <c:v>149490.86933417327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B7-49CE-9BCB-2CA8467737A0}"/>
            </c:ext>
          </c:extLst>
        </c:ser>
        <c:ser>
          <c:idx val="2"/>
          <c:order val="2"/>
          <c:spPr>
            <a:ln w="28575" cap="rnd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'Manually Seasonalized'!$B$14:$M$14</c:f>
              <c:numCache>
                <c:formatCode>_(* #,##0_);_(* \(#,##0\);_(* "-"??_);_(@_)</c:formatCode>
                <c:ptCount val="12"/>
                <c:pt idx="0">
                  <c:v>159830.41581230712</c:v>
                </c:pt>
                <c:pt idx="1">
                  <c:v>156549.75216756866</c:v>
                </c:pt>
                <c:pt idx="2">
                  <c:v>162283.49495972967</c:v>
                </c:pt>
                <c:pt idx="3">
                  <c:v>155938.68048030749</c:v>
                </c:pt>
                <c:pt idx="4">
                  <c:v>174604.94223650117</c:v>
                </c:pt>
                <c:pt idx="5">
                  <c:v>252622.09114283454</c:v>
                </c:pt>
                <c:pt idx="6">
                  <c:v>247852.21502284627</c:v>
                </c:pt>
                <c:pt idx="7">
                  <c:v>239177.41497329157</c:v>
                </c:pt>
                <c:pt idx="8">
                  <c:v>150476.40298806285</c:v>
                </c:pt>
                <c:pt idx="9">
                  <c:v>166620.34545960839</c:v>
                </c:pt>
                <c:pt idx="10">
                  <c:v>174062.01163666841</c:v>
                </c:pt>
                <c:pt idx="11">
                  <c:v>165226.75031671781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B7-49CE-9BCB-2CA846773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128527"/>
        <c:axId val="237127279"/>
      </c:lineChart>
      <c:catAx>
        <c:axId val="23712852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127279"/>
        <c:crosses val="autoZero"/>
        <c:auto val="1"/>
        <c:lblAlgn val="ctr"/>
        <c:lblOffset val="100"/>
        <c:noMultiLvlLbl val="0"/>
      </c:catAx>
      <c:valAx>
        <c:axId val="237127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1285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314324</xdr:colOff>
      <xdr:row>3</xdr:row>
      <xdr:rowOff>76199</xdr:rowOff>
    </xdr:from>
    <xdr:to>
      <xdr:col>6</xdr:col>
      <xdr:colOff>342899</xdr:colOff>
      <xdr:row>20</xdr:row>
      <xdr:rowOff>161924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16564</xdr:colOff>
      <xdr:row>15</xdr:row>
      <xdr:rowOff>69573</xdr:rowOff>
    </xdr:from>
    <xdr:to>
      <xdr:col>13</xdr:col>
      <xdr:colOff>8282</xdr:colOff>
      <xdr:row>29</xdr:row>
      <xdr:rowOff>145773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4" name="Table4" displayName="Table4" ref="A1:E85" totalsRowShown="0">
  <autoFilter ref="A1:E85"/>
  <tableColumns count="5">
    <tableColumn id="1" name="Date" dataDxfId="3"/>
    <tableColumn id="2" name=" Revenue "/>
    <tableColumn id="3" name="Forecast( Revenue )" dataDxfId="2">
      <calculatedColumnFormula>_xlfn.FORECAST.ETS(A2,$B$2:$B$61,$A$2:$A$61,1,1)</calculatedColumnFormula>
    </tableColumn>
    <tableColumn id="4" name="Lower Confidence Bound( Revenue )" dataDxfId="1">
      <calculatedColumnFormula>C2-_xlfn.FORECAST.ETS.CONFINT(A2,$B$2:$B$61,$A$2:$A$61,0.95,1,1)</calculatedColumnFormula>
    </tableColumn>
    <tableColumn id="5" name="Upper Confidence Bound( Revenue )" dataDxfId="0">
      <calculatedColumnFormula>C2+_xlfn.FORECAST.ETS.CONFINT(A2,$B$2:$B$61,$A$2:$A$61,0.95,1,1)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3"/>
  <sheetViews>
    <sheetView showGridLines="0" topLeftCell="A13" workbookViewId="0">
      <selection activeCell="E69" sqref="E69"/>
    </sheetView>
  </sheetViews>
  <sheetFormatPr defaultRowHeight="15.75" x14ac:dyDescent="0.25"/>
  <cols>
    <col min="1" max="1" width="9.5703125" style="6" bestFit="1" customWidth="1"/>
    <col min="2" max="2" width="11.7109375" style="8" bestFit="1" customWidth="1"/>
    <col min="3" max="16384" width="9.140625" style="6"/>
  </cols>
  <sheetData>
    <row r="1" spans="1:2" x14ac:dyDescent="0.25">
      <c r="A1" s="4" t="s">
        <v>0</v>
      </c>
      <c r="B1" s="5" t="s">
        <v>1</v>
      </c>
    </row>
    <row r="2" spans="1:2" x14ac:dyDescent="0.25">
      <c r="A2" s="7">
        <v>40574</v>
      </c>
      <c r="B2" s="8">
        <v>142963</v>
      </c>
    </row>
    <row r="3" spans="1:2" x14ac:dyDescent="0.25">
      <c r="A3" s="7">
        <v>40602</v>
      </c>
      <c r="B3" s="8">
        <v>135670</v>
      </c>
    </row>
    <row r="4" spans="1:2" x14ac:dyDescent="0.25">
      <c r="A4" s="7">
        <v>40633</v>
      </c>
      <c r="B4" s="8">
        <v>130639</v>
      </c>
    </row>
    <row r="5" spans="1:2" x14ac:dyDescent="0.25">
      <c r="A5" s="7">
        <v>40663</v>
      </c>
      <c r="B5" s="8">
        <v>147357</v>
      </c>
    </row>
    <row r="6" spans="1:2" x14ac:dyDescent="0.25">
      <c r="A6" s="7">
        <v>40694</v>
      </c>
      <c r="B6" s="8">
        <v>132259</v>
      </c>
    </row>
    <row r="7" spans="1:2" x14ac:dyDescent="0.25">
      <c r="A7" s="7">
        <v>40724</v>
      </c>
      <c r="B7" s="8">
        <v>192896</v>
      </c>
    </row>
    <row r="8" spans="1:2" x14ac:dyDescent="0.25">
      <c r="A8" s="7">
        <v>40755</v>
      </c>
      <c r="B8" s="8">
        <v>174845</v>
      </c>
    </row>
    <row r="9" spans="1:2" x14ac:dyDescent="0.25">
      <c r="A9" s="7">
        <v>40786</v>
      </c>
      <c r="B9" s="8">
        <v>187160</v>
      </c>
    </row>
    <row r="10" spans="1:2" x14ac:dyDescent="0.25">
      <c r="A10" s="7">
        <v>40816</v>
      </c>
      <c r="B10" s="8">
        <v>126621</v>
      </c>
    </row>
    <row r="11" spans="1:2" x14ac:dyDescent="0.25">
      <c r="A11" s="7">
        <v>40847</v>
      </c>
      <c r="B11" s="8">
        <v>127296</v>
      </c>
    </row>
    <row r="12" spans="1:2" x14ac:dyDescent="0.25">
      <c r="A12" s="7">
        <v>40877</v>
      </c>
      <c r="B12" s="8">
        <v>142822</v>
      </c>
    </row>
    <row r="13" spans="1:2" x14ac:dyDescent="0.25">
      <c r="A13" s="7">
        <v>40908</v>
      </c>
      <c r="B13" s="8">
        <v>137234</v>
      </c>
    </row>
    <row r="14" spans="1:2" x14ac:dyDescent="0.25">
      <c r="A14" s="7">
        <v>40939</v>
      </c>
      <c r="B14" s="8">
        <v>140319</v>
      </c>
    </row>
    <row r="15" spans="1:2" x14ac:dyDescent="0.25">
      <c r="A15" s="7">
        <v>40968</v>
      </c>
      <c r="B15" s="8">
        <v>147612</v>
      </c>
    </row>
    <row r="16" spans="1:2" x14ac:dyDescent="0.25">
      <c r="A16" s="7">
        <v>40999</v>
      </c>
      <c r="B16" s="8">
        <v>151055</v>
      </c>
    </row>
    <row r="17" spans="1:2" x14ac:dyDescent="0.25">
      <c r="A17" s="7">
        <v>41029</v>
      </c>
      <c r="B17" s="8">
        <v>136528</v>
      </c>
    </row>
    <row r="18" spans="1:2" x14ac:dyDescent="0.25">
      <c r="A18" s="7">
        <v>41060</v>
      </c>
      <c r="B18" s="8">
        <v>138546</v>
      </c>
    </row>
    <row r="19" spans="1:2" x14ac:dyDescent="0.25">
      <c r="A19" s="7">
        <v>41090</v>
      </c>
      <c r="B19" s="8">
        <v>185808</v>
      </c>
    </row>
    <row r="20" spans="1:2" x14ac:dyDescent="0.25">
      <c r="A20" s="7">
        <v>41121</v>
      </c>
      <c r="B20" s="8">
        <v>171563</v>
      </c>
    </row>
    <row r="21" spans="1:2" x14ac:dyDescent="0.25">
      <c r="A21" s="7">
        <v>41152</v>
      </c>
      <c r="B21" s="8">
        <v>167133</v>
      </c>
    </row>
    <row r="22" spans="1:2" x14ac:dyDescent="0.25">
      <c r="A22" s="7">
        <v>41182</v>
      </c>
      <c r="B22" s="8">
        <v>150856</v>
      </c>
    </row>
    <row r="23" spans="1:2" x14ac:dyDescent="0.25">
      <c r="A23" s="7">
        <v>41213</v>
      </c>
      <c r="B23" s="8">
        <v>132474</v>
      </c>
    </row>
    <row r="24" spans="1:2" x14ac:dyDescent="0.25">
      <c r="A24" s="7">
        <v>41243</v>
      </c>
      <c r="B24" s="8">
        <v>144101</v>
      </c>
    </row>
    <row r="25" spans="1:2" x14ac:dyDescent="0.25">
      <c r="A25" s="7">
        <v>41274</v>
      </c>
      <c r="B25" s="8">
        <v>139483</v>
      </c>
    </row>
    <row r="26" spans="1:2" x14ac:dyDescent="0.25">
      <c r="A26" s="7">
        <v>41305</v>
      </c>
      <c r="B26" s="8">
        <v>133213</v>
      </c>
    </row>
    <row r="27" spans="1:2" x14ac:dyDescent="0.25">
      <c r="A27" s="7">
        <v>41333</v>
      </c>
      <c r="B27" s="8">
        <v>151102</v>
      </c>
    </row>
    <row r="28" spans="1:2" x14ac:dyDescent="0.25">
      <c r="A28" s="7">
        <v>41364</v>
      </c>
      <c r="B28" s="8">
        <v>147590</v>
      </c>
    </row>
    <row r="29" spans="1:2" x14ac:dyDescent="0.25">
      <c r="A29" s="7">
        <v>41394</v>
      </c>
      <c r="B29" s="8">
        <v>157230</v>
      </c>
    </row>
    <row r="30" spans="1:2" x14ac:dyDescent="0.25">
      <c r="A30" s="7">
        <v>41425</v>
      </c>
      <c r="B30" s="8">
        <v>162343</v>
      </c>
    </row>
    <row r="31" spans="1:2" x14ac:dyDescent="0.25">
      <c r="A31" s="7">
        <v>41455</v>
      </c>
      <c r="B31" s="8">
        <v>213729</v>
      </c>
    </row>
    <row r="32" spans="1:2" x14ac:dyDescent="0.25">
      <c r="A32" s="7">
        <v>41486</v>
      </c>
      <c r="B32" s="8">
        <v>201376</v>
      </c>
    </row>
    <row r="33" spans="1:2" x14ac:dyDescent="0.25">
      <c r="A33" s="7">
        <v>41517</v>
      </c>
      <c r="B33" s="8">
        <v>221011</v>
      </c>
    </row>
    <row r="34" spans="1:2" x14ac:dyDescent="0.25">
      <c r="A34" s="7">
        <v>41547</v>
      </c>
      <c r="B34" s="8">
        <v>144865</v>
      </c>
    </row>
    <row r="35" spans="1:2" x14ac:dyDescent="0.25">
      <c r="A35" s="7">
        <v>41578</v>
      </c>
      <c r="B35" s="8">
        <v>159532</v>
      </c>
    </row>
    <row r="36" spans="1:2" x14ac:dyDescent="0.25">
      <c r="A36" s="7">
        <v>41608</v>
      </c>
      <c r="B36" s="8">
        <v>156538</v>
      </c>
    </row>
    <row r="37" spans="1:2" x14ac:dyDescent="0.25">
      <c r="A37" s="7">
        <v>41639</v>
      </c>
      <c r="B37" s="8">
        <v>152561</v>
      </c>
    </row>
    <row r="38" spans="1:2" x14ac:dyDescent="0.25">
      <c r="A38" s="7">
        <v>41670</v>
      </c>
      <c r="B38" s="8">
        <v>146863</v>
      </c>
    </row>
    <row r="39" spans="1:2" x14ac:dyDescent="0.25">
      <c r="A39" s="7">
        <v>41698</v>
      </c>
      <c r="B39" s="8">
        <v>144318</v>
      </c>
    </row>
    <row r="40" spans="1:2" x14ac:dyDescent="0.25">
      <c r="A40" s="7">
        <v>41729</v>
      </c>
      <c r="B40" s="8">
        <v>134243</v>
      </c>
    </row>
    <row r="41" spans="1:2" x14ac:dyDescent="0.25">
      <c r="A41" s="7">
        <v>41759</v>
      </c>
      <c r="B41" s="8">
        <v>135512</v>
      </c>
    </row>
    <row r="42" spans="1:2" x14ac:dyDescent="0.25">
      <c r="A42" s="7">
        <v>41790</v>
      </c>
      <c r="B42" s="8">
        <v>150335</v>
      </c>
    </row>
    <row r="43" spans="1:2" x14ac:dyDescent="0.25">
      <c r="A43" s="7">
        <v>41820</v>
      </c>
      <c r="B43" s="8">
        <v>235212</v>
      </c>
    </row>
    <row r="44" spans="1:2" x14ac:dyDescent="0.25">
      <c r="A44" s="7">
        <v>41851</v>
      </c>
      <c r="B44" s="8">
        <v>210023</v>
      </c>
    </row>
    <row r="45" spans="1:2" x14ac:dyDescent="0.25">
      <c r="A45" s="7">
        <v>41882</v>
      </c>
      <c r="B45" s="8">
        <v>212862</v>
      </c>
    </row>
    <row r="46" spans="1:2" x14ac:dyDescent="0.25">
      <c r="A46" s="7">
        <v>41912</v>
      </c>
      <c r="B46" s="8">
        <v>156455</v>
      </c>
    </row>
    <row r="47" spans="1:2" x14ac:dyDescent="0.25">
      <c r="A47" s="7">
        <v>41943</v>
      </c>
      <c r="B47" s="8">
        <v>147328</v>
      </c>
    </row>
    <row r="48" spans="1:2" x14ac:dyDescent="0.25">
      <c r="A48" s="7">
        <v>41973</v>
      </c>
      <c r="B48" s="8">
        <v>147155</v>
      </c>
    </row>
    <row r="49" spans="1:2" x14ac:dyDescent="0.25">
      <c r="A49" s="7">
        <v>42004</v>
      </c>
      <c r="B49" s="8">
        <v>140248</v>
      </c>
    </row>
    <row r="50" spans="1:2" x14ac:dyDescent="0.25">
      <c r="A50" s="7">
        <v>42035</v>
      </c>
      <c r="B50" s="8">
        <v>145426</v>
      </c>
    </row>
    <row r="51" spans="1:2" x14ac:dyDescent="0.25">
      <c r="A51" s="7">
        <v>42063</v>
      </c>
      <c r="B51" s="8">
        <v>142441</v>
      </c>
    </row>
    <row r="52" spans="1:2" x14ac:dyDescent="0.25">
      <c r="A52" s="7">
        <v>42094</v>
      </c>
      <c r="B52" s="8">
        <v>147658</v>
      </c>
    </row>
    <row r="53" spans="1:2" x14ac:dyDescent="0.25">
      <c r="A53" s="7">
        <v>42124</v>
      </c>
      <c r="B53" s="8">
        <v>141885</v>
      </c>
    </row>
    <row r="54" spans="1:2" x14ac:dyDescent="0.25">
      <c r="A54" s="7">
        <v>42155</v>
      </c>
      <c r="B54" s="8">
        <v>158869</v>
      </c>
    </row>
    <row r="55" spans="1:2" x14ac:dyDescent="0.25">
      <c r="A55" s="7">
        <v>42185</v>
      </c>
      <c r="B55" s="8">
        <v>229855</v>
      </c>
    </row>
    <row r="56" spans="1:2" x14ac:dyDescent="0.25">
      <c r="A56" s="7">
        <v>42216</v>
      </c>
      <c r="B56" s="8">
        <v>225515</v>
      </c>
    </row>
    <row r="57" spans="1:2" x14ac:dyDescent="0.25">
      <c r="A57" s="7">
        <v>42247</v>
      </c>
      <c r="B57" s="8">
        <v>217622</v>
      </c>
    </row>
    <row r="58" spans="1:2" x14ac:dyDescent="0.25">
      <c r="A58" s="7">
        <v>42277</v>
      </c>
      <c r="B58" s="8">
        <v>136915</v>
      </c>
    </row>
    <row r="59" spans="1:2" x14ac:dyDescent="0.25">
      <c r="A59" s="7">
        <v>42308</v>
      </c>
      <c r="B59" s="8">
        <v>151604</v>
      </c>
    </row>
    <row r="60" spans="1:2" x14ac:dyDescent="0.25">
      <c r="A60" s="7">
        <v>42338</v>
      </c>
      <c r="B60" s="8">
        <v>158375</v>
      </c>
    </row>
    <row r="61" spans="1:2" x14ac:dyDescent="0.25">
      <c r="A61" s="7">
        <v>42369</v>
      </c>
      <c r="B61" s="8">
        <v>150336</v>
      </c>
    </row>
    <row r="62" spans="1:2" x14ac:dyDescent="0.25">
      <c r="A62" s="7"/>
    </row>
    <row r="63" spans="1:2" x14ac:dyDescent="0.25">
      <c r="A63" s="7"/>
    </row>
    <row r="64" spans="1:2" x14ac:dyDescent="0.25">
      <c r="A64" s="7"/>
    </row>
    <row r="65" spans="1:1" x14ac:dyDescent="0.25">
      <c r="A65" s="7"/>
    </row>
    <row r="66" spans="1:1" x14ac:dyDescent="0.25">
      <c r="A66" s="7"/>
    </row>
    <row r="67" spans="1:1" x14ac:dyDescent="0.25">
      <c r="A67" s="7"/>
    </row>
    <row r="68" spans="1:1" x14ac:dyDescent="0.25">
      <c r="A68" s="7"/>
    </row>
    <row r="69" spans="1:1" x14ac:dyDescent="0.25">
      <c r="A69" s="7"/>
    </row>
    <row r="70" spans="1:1" x14ac:dyDescent="0.25">
      <c r="A70" s="7"/>
    </row>
    <row r="71" spans="1:1" x14ac:dyDescent="0.25">
      <c r="A71" s="7"/>
    </row>
    <row r="72" spans="1:1" x14ac:dyDescent="0.25">
      <c r="A72" s="7"/>
    </row>
    <row r="73" spans="1:1" x14ac:dyDescent="0.25">
      <c r="A73" s="7"/>
    </row>
  </sheetData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showGridLines="0" workbookViewId="0">
      <selection activeCell="J24" sqref="J24"/>
    </sheetView>
  </sheetViews>
  <sheetFormatPr defaultRowHeight="15" x14ac:dyDescent="0.25"/>
  <cols>
    <col min="2" max="2" width="11.85546875" customWidth="1"/>
    <col min="3" max="3" width="20.7109375" customWidth="1"/>
    <col min="4" max="4" width="35.42578125" customWidth="1"/>
    <col min="5" max="5" width="35.5703125" customWidth="1"/>
  </cols>
  <sheetData>
    <row r="1" spans="1:5" x14ac:dyDescent="0.25">
      <c r="A1" t="s">
        <v>0</v>
      </c>
      <c r="B1" t="s">
        <v>2</v>
      </c>
      <c r="C1" t="s">
        <v>3</v>
      </c>
      <c r="D1" t="s">
        <v>4</v>
      </c>
      <c r="E1" t="s">
        <v>5</v>
      </c>
    </row>
    <row r="2" spans="1:5" x14ac:dyDescent="0.25">
      <c r="A2" s="3">
        <v>40574</v>
      </c>
      <c r="B2" s="9">
        <v>142963</v>
      </c>
    </row>
    <row r="3" spans="1:5" x14ac:dyDescent="0.25">
      <c r="A3" s="3">
        <v>40602</v>
      </c>
      <c r="B3" s="9">
        <v>135670</v>
      </c>
    </row>
    <row r="4" spans="1:5" x14ac:dyDescent="0.25">
      <c r="A4" s="3">
        <v>40633</v>
      </c>
      <c r="B4" s="9">
        <v>130639</v>
      </c>
    </row>
    <row r="5" spans="1:5" x14ac:dyDescent="0.25">
      <c r="A5" s="3">
        <v>40663</v>
      </c>
      <c r="B5" s="9">
        <v>147357</v>
      </c>
    </row>
    <row r="6" spans="1:5" x14ac:dyDescent="0.25">
      <c r="A6" s="3">
        <v>40694</v>
      </c>
      <c r="B6" s="9">
        <v>132259</v>
      </c>
    </row>
    <row r="7" spans="1:5" x14ac:dyDescent="0.25">
      <c r="A7" s="3">
        <v>40724</v>
      </c>
      <c r="B7" s="9">
        <v>192896</v>
      </c>
    </row>
    <row r="8" spans="1:5" x14ac:dyDescent="0.25">
      <c r="A8" s="3">
        <v>40755</v>
      </c>
      <c r="B8" s="9">
        <v>174845</v>
      </c>
    </row>
    <row r="9" spans="1:5" x14ac:dyDescent="0.25">
      <c r="A9" s="3">
        <v>40786</v>
      </c>
      <c r="B9" s="9">
        <v>187160</v>
      </c>
    </row>
    <row r="10" spans="1:5" x14ac:dyDescent="0.25">
      <c r="A10" s="3">
        <v>40816</v>
      </c>
      <c r="B10" s="9">
        <v>126621</v>
      </c>
    </row>
    <row r="11" spans="1:5" x14ac:dyDescent="0.25">
      <c r="A11" s="3">
        <v>40847</v>
      </c>
      <c r="B11" s="9">
        <v>127296</v>
      </c>
    </row>
    <row r="12" spans="1:5" x14ac:dyDescent="0.25">
      <c r="A12" s="3">
        <v>40877</v>
      </c>
      <c r="B12" s="9">
        <v>142822</v>
      </c>
    </row>
    <row r="13" spans="1:5" x14ac:dyDescent="0.25">
      <c r="A13" s="3">
        <v>40908</v>
      </c>
      <c r="B13" s="9">
        <v>137234</v>
      </c>
    </row>
    <row r="14" spans="1:5" x14ac:dyDescent="0.25">
      <c r="A14" s="3">
        <v>40939</v>
      </c>
      <c r="B14" s="9">
        <v>140319</v>
      </c>
    </row>
    <row r="15" spans="1:5" x14ac:dyDescent="0.25">
      <c r="A15" s="3">
        <v>40968</v>
      </c>
      <c r="B15" s="9">
        <v>147612</v>
      </c>
    </row>
    <row r="16" spans="1:5" x14ac:dyDescent="0.25">
      <c r="A16" s="3">
        <v>40999</v>
      </c>
      <c r="B16" s="9">
        <v>151055</v>
      </c>
    </row>
    <row r="17" spans="1:2" x14ac:dyDescent="0.25">
      <c r="A17" s="3">
        <v>41029</v>
      </c>
      <c r="B17" s="9">
        <v>136528</v>
      </c>
    </row>
    <row r="18" spans="1:2" x14ac:dyDescent="0.25">
      <c r="A18" s="3">
        <v>41060</v>
      </c>
      <c r="B18" s="9">
        <v>138546</v>
      </c>
    </row>
    <row r="19" spans="1:2" x14ac:dyDescent="0.25">
      <c r="A19" s="3">
        <v>41090</v>
      </c>
      <c r="B19" s="9">
        <v>185808</v>
      </c>
    </row>
    <row r="20" spans="1:2" x14ac:dyDescent="0.25">
      <c r="A20" s="3">
        <v>41121</v>
      </c>
      <c r="B20" s="9">
        <v>171563</v>
      </c>
    </row>
    <row r="21" spans="1:2" x14ac:dyDescent="0.25">
      <c r="A21" s="3">
        <v>41152</v>
      </c>
      <c r="B21" s="9">
        <v>167133</v>
      </c>
    </row>
    <row r="22" spans="1:2" x14ac:dyDescent="0.25">
      <c r="A22" s="3">
        <v>41182</v>
      </c>
      <c r="B22" s="9">
        <v>150856</v>
      </c>
    </row>
    <row r="23" spans="1:2" x14ac:dyDescent="0.25">
      <c r="A23" s="3">
        <v>41213</v>
      </c>
      <c r="B23" s="9">
        <v>132474</v>
      </c>
    </row>
    <row r="24" spans="1:2" x14ac:dyDescent="0.25">
      <c r="A24" s="3">
        <v>41243</v>
      </c>
      <c r="B24" s="9">
        <v>144101</v>
      </c>
    </row>
    <row r="25" spans="1:2" x14ac:dyDescent="0.25">
      <c r="A25" s="3">
        <v>41274</v>
      </c>
      <c r="B25" s="9">
        <v>139483</v>
      </c>
    </row>
    <row r="26" spans="1:2" x14ac:dyDescent="0.25">
      <c r="A26" s="3">
        <v>41305</v>
      </c>
      <c r="B26" s="9">
        <v>133213</v>
      </c>
    </row>
    <row r="27" spans="1:2" x14ac:dyDescent="0.25">
      <c r="A27" s="3">
        <v>41333</v>
      </c>
      <c r="B27" s="9">
        <v>151102</v>
      </c>
    </row>
    <row r="28" spans="1:2" x14ac:dyDescent="0.25">
      <c r="A28" s="3">
        <v>41364</v>
      </c>
      <c r="B28" s="9">
        <v>147590</v>
      </c>
    </row>
    <row r="29" spans="1:2" x14ac:dyDescent="0.25">
      <c r="A29" s="3">
        <v>41394</v>
      </c>
      <c r="B29" s="9">
        <v>157230</v>
      </c>
    </row>
    <row r="30" spans="1:2" x14ac:dyDescent="0.25">
      <c r="A30" s="3">
        <v>41425</v>
      </c>
      <c r="B30" s="9">
        <v>162343</v>
      </c>
    </row>
    <row r="31" spans="1:2" x14ac:dyDescent="0.25">
      <c r="A31" s="3">
        <v>41455</v>
      </c>
      <c r="B31" s="9">
        <v>213729</v>
      </c>
    </row>
    <row r="32" spans="1:2" x14ac:dyDescent="0.25">
      <c r="A32" s="3">
        <v>41486</v>
      </c>
      <c r="B32" s="9">
        <v>201376</v>
      </c>
    </row>
    <row r="33" spans="1:2" x14ac:dyDescent="0.25">
      <c r="A33" s="3">
        <v>41517</v>
      </c>
      <c r="B33" s="9">
        <v>221011</v>
      </c>
    </row>
    <row r="34" spans="1:2" x14ac:dyDescent="0.25">
      <c r="A34" s="3">
        <v>41547</v>
      </c>
      <c r="B34" s="9">
        <v>144865</v>
      </c>
    </row>
    <row r="35" spans="1:2" x14ac:dyDescent="0.25">
      <c r="A35" s="3">
        <v>41578</v>
      </c>
      <c r="B35" s="9">
        <v>159532</v>
      </c>
    </row>
    <row r="36" spans="1:2" x14ac:dyDescent="0.25">
      <c r="A36" s="3">
        <v>41608</v>
      </c>
      <c r="B36" s="9">
        <v>156538</v>
      </c>
    </row>
    <row r="37" spans="1:2" x14ac:dyDescent="0.25">
      <c r="A37" s="3">
        <v>41639</v>
      </c>
      <c r="B37" s="9">
        <v>152561</v>
      </c>
    </row>
    <row r="38" spans="1:2" x14ac:dyDescent="0.25">
      <c r="A38" s="3">
        <v>41670</v>
      </c>
      <c r="B38" s="9">
        <v>146863</v>
      </c>
    </row>
    <row r="39" spans="1:2" x14ac:dyDescent="0.25">
      <c r="A39" s="3">
        <v>41698</v>
      </c>
      <c r="B39" s="9">
        <v>144318</v>
      </c>
    </row>
    <row r="40" spans="1:2" x14ac:dyDescent="0.25">
      <c r="A40" s="3">
        <v>41729</v>
      </c>
      <c r="B40" s="9">
        <v>134243</v>
      </c>
    </row>
    <row r="41" spans="1:2" x14ac:dyDescent="0.25">
      <c r="A41" s="3">
        <v>41759</v>
      </c>
      <c r="B41" s="9">
        <v>135512</v>
      </c>
    </row>
    <row r="42" spans="1:2" x14ac:dyDescent="0.25">
      <c r="A42" s="3">
        <v>41790</v>
      </c>
      <c r="B42" s="9">
        <v>150335</v>
      </c>
    </row>
    <row r="43" spans="1:2" x14ac:dyDescent="0.25">
      <c r="A43" s="3">
        <v>41820</v>
      </c>
      <c r="B43" s="9">
        <v>235212</v>
      </c>
    </row>
    <row r="44" spans="1:2" x14ac:dyDescent="0.25">
      <c r="A44" s="3">
        <v>41851</v>
      </c>
      <c r="B44" s="9">
        <v>210023</v>
      </c>
    </row>
    <row r="45" spans="1:2" x14ac:dyDescent="0.25">
      <c r="A45" s="3">
        <v>41882</v>
      </c>
      <c r="B45" s="9">
        <v>212862</v>
      </c>
    </row>
    <row r="46" spans="1:2" x14ac:dyDescent="0.25">
      <c r="A46" s="3">
        <v>41912</v>
      </c>
      <c r="B46" s="9">
        <v>156455</v>
      </c>
    </row>
    <row r="47" spans="1:2" x14ac:dyDescent="0.25">
      <c r="A47" s="3">
        <v>41943</v>
      </c>
      <c r="B47" s="9">
        <v>147328</v>
      </c>
    </row>
    <row r="48" spans="1:2" x14ac:dyDescent="0.25">
      <c r="A48" s="3">
        <v>41973</v>
      </c>
      <c r="B48" s="9">
        <v>147155</v>
      </c>
    </row>
    <row r="49" spans="1:5" x14ac:dyDescent="0.25">
      <c r="A49" s="3">
        <v>42004</v>
      </c>
      <c r="B49" s="9">
        <v>140248</v>
      </c>
    </row>
    <row r="50" spans="1:5" x14ac:dyDescent="0.25">
      <c r="A50" s="3">
        <v>42035</v>
      </c>
      <c r="B50" s="9">
        <v>145426</v>
      </c>
    </row>
    <row r="51" spans="1:5" x14ac:dyDescent="0.25">
      <c r="A51" s="3">
        <v>42063</v>
      </c>
      <c r="B51" s="9">
        <v>142441</v>
      </c>
    </row>
    <row r="52" spans="1:5" x14ac:dyDescent="0.25">
      <c r="A52" s="3">
        <v>42094</v>
      </c>
      <c r="B52" s="9">
        <v>147658</v>
      </c>
    </row>
    <row r="53" spans="1:5" x14ac:dyDescent="0.25">
      <c r="A53" s="3">
        <v>42124</v>
      </c>
      <c r="B53" s="9">
        <v>141885</v>
      </c>
    </row>
    <row r="54" spans="1:5" x14ac:dyDescent="0.25">
      <c r="A54" s="3">
        <v>42155</v>
      </c>
      <c r="B54" s="9">
        <v>158869</v>
      </c>
    </row>
    <row r="55" spans="1:5" x14ac:dyDescent="0.25">
      <c r="A55" s="3">
        <v>42185</v>
      </c>
      <c r="B55" s="9">
        <v>229855</v>
      </c>
    </row>
    <row r="56" spans="1:5" x14ac:dyDescent="0.25">
      <c r="A56" s="3">
        <v>42216</v>
      </c>
      <c r="B56" s="9">
        <v>225515</v>
      </c>
    </row>
    <row r="57" spans="1:5" x14ac:dyDescent="0.25">
      <c r="A57" s="3">
        <v>42247</v>
      </c>
      <c r="B57" s="9">
        <v>217622</v>
      </c>
    </row>
    <row r="58" spans="1:5" x14ac:dyDescent="0.25">
      <c r="A58" s="3">
        <v>42277</v>
      </c>
      <c r="B58" s="9">
        <v>136915</v>
      </c>
    </row>
    <row r="59" spans="1:5" x14ac:dyDescent="0.25">
      <c r="A59" s="3">
        <v>42308</v>
      </c>
      <c r="B59" s="9">
        <v>151604</v>
      </c>
    </row>
    <row r="60" spans="1:5" x14ac:dyDescent="0.25">
      <c r="A60" s="3">
        <v>42338</v>
      </c>
      <c r="B60" s="9">
        <v>158375</v>
      </c>
    </row>
    <row r="61" spans="1:5" x14ac:dyDescent="0.25">
      <c r="A61" s="3">
        <v>42369</v>
      </c>
      <c r="B61" s="9">
        <v>150336</v>
      </c>
      <c r="C61" s="9">
        <v>150336</v>
      </c>
      <c r="D61" s="9">
        <v>150336</v>
      </c>
      <c r="E61" s="9">
        <v>150336</v>
      </c>
    </row>
    <row r="62" spans="1:5" x14ac:dyDescent="0.25">
      <c r="A62" s="3">
        <v>42400</v>
      </c>
      <c r="C62" s="9">
        <f t="shared" ref="C62:C85" si="0">_xlfn.FORECAST.ETS(A62,$B$2:$B$61,$A$2:$A$61,1,1)</f>
        <v>148234.63641780449</v>
      </c>
      <c r="D62" s="9">
        <f t="shared" ref="D62:D85" si="1">C62-_xlfn.FORECAST.ETS.CONFINT(A62,$B$2:$B$61,$A$2:$A$61,0.95,1,1)</f>
        <v>125992.60867224952</v>
      </c>
      <c r="E62" s="9">
        <f t="shared" ref="E62:E85" si="2">C62+_xlfn.FORECAST.ETS.CONFINT(A62,$B$2:$B$61,$A$2:$A$61,0.95,1,1)</f>
        <v>170476.66416335944</v>
      </c>
    </row>
    <row r="63" spans="1:5" x14ac:dyDescent="0.25">
      <c r="A63" s="3">
        <v>42431</v>
      </c>
      <c r="C63" s="9">
        <f t="shared" si="0"/>
        <v>155070.23908193965</v>
      </c>
      <c r="D63" s="9">
        <f t="shared" si="1"/>
        <v>130182.97040455749</v>
      </c>
      <c r="E63" s="9">
        <f t="shared" si="2"/>
        <v>179957.5077593218</v>
      </c>
    </row>
    <row r="64" spans="1:5" x14ac:dyDescent="0.25">
      <c r="A64" s="3">
        <v>42460</v>
      </c>
      <c r="C64" s="9">
        <f t="shared" si="0"/>
        <v>151857.47801484272</v>
      </c>
      <c r="D64" s="9">
        <f t="shared" si="1"/>
        <v>124571.18717963387</v>
      </c>
      <c r="E64" s="9">
        <f t="shared" si="2"/>
        <v>179143.76885005157</v>
      </c>
    </row>
    <row r="65" spans="1:5" x14ac:dyDescent="0.25">
      <c r="A65" s="3">
        <v>42491</v>
      </c>
      <c r="C65" s="9">
        <f t="shared" si="0"/>
        <v>150497.32205703534</v>
      </c>
      <c r="D65" s="9">
        <f t="shared" si="1"/>
        <v>120998.07861555333</v>
      </c>
      <c r="E65" s="9">
        <f t="shared" si="2"/>
        <v>179996.56549851736</v>
      </c>
    </row>
    <row r="66" spans="1:5" x14ac:dyDescent="0.25">
      <c r="A66" s="3">
        <v>42521</v>
      </c>
      <c r="C66" s="9">
        <f t="shared" si="0"/>
        <v>157911.53756119762</v>
      </c>
      <c r="D66" s="9">
        <f t="shared" si="1"/>
        <v>126346.2366777203</v>
      </c>
      <c r="E66" s="9">
        <f t="shared" si="2"/>
        <v>189476.83844467494</v>
      </c>
    </row>
    <row r="67" spans="1:5" x14ac:dyDescent="0.25">
      <c r="A67" s="3">
        <v>42552</v>
      </c>
      <c r="C67" s="9">
        <f t="shared" si="0"/>
        <v>210549.20839080255</v>
      </c>
      <c r="D67" s="9">
        <f t="shared" si="1"/>
        <v>177037.55033434249</v>
      </c>
      <c r="E67" s="9">
        <f t="shared" si="2"/>
        <v>244060.86644726261</v>
      </c>
    </row>
    <row r="68" spans="1:5" x14ac:dyDescent="0.25">
      <c r="A68" s="3">
        <v>42582</v>
      </c>
      <c r="C68" s="9">
        <f t="shared" si="0"/>
        <v>195889.92220321359</v>
      </c>
      <c r="D68" s="9">
        <f t="shared" si="1"/>
        <v>160531.82029542781</v>
      </c>
      <c r="E68" s="9">
        <f t="shared" si="2"/>
        <v>231248.02411099937</v>
      </c>
    </row>
    <row r="69" spans="1:5" x14ac:dyDescent="0.25">
      <c r="A69" s="3">
        <v>42613</v>
      </c>
      <c r="C69" s="9">
        <f t="shared" si="0"/>
        <v>205352.47297116934</v>
      </c>
      <c r="D69" s="9">
        <f t="shared" si="1"/>
        <v>168232.91419463168</v>
      </c>
      <c r="E69" s="9">
        <f t="shared" si="2"/>
        <v>242472.03174770699</v>
      </c>
    </row>
    <row r="70" spans="1:5" x14ac:dyDescent="0.25">
      <c r="A70" s="3">
        <v>42644</v>
      </c>
      <c r="C70" s="9">
        <f t="shared" si="0"/>
        <v>154706.21135724368</v>
      </c>
      <c r="D70" s="9">
        <f t="shared" si="1"/>
        <v>115898.59567630927</v>
      </c>
      <c r="E70" s="9">
        <f t="shared" si="2"/>
        <v>193513.8270381781</v>
      </c>
    </row>
    <row r="71" spans="1:5" x14ac:dyDescent="0.25">
      <c r="A71" s="3">
        <v>42674</v>
      </c>
      <c r="C71" s="9">
        <f t="shared" si="0"/>
        <v>154184.47799149252</v>
      </c>
      <c r="D71" s="9">
        <f t="shared" si="1"/>
        <v>113752.99850879514</v>
      </c>
      <c r="E71" s="9">
        <f t="shared" si="2"/>
        <v>194615.9574741899</v>
      </c>
    </row>
    <row r="72" spans="1:5" x14ac:dyDescent="0.25">
      <c r="A72" s="3">
        <v>42705</v>
      </c>
      <c r="C72" s="9">
        <f t="shared" si="0"/>
        <v>162077.99811609485</v>
      </c>
      <c r="D72" s="9">
        <f t="shared" si="1"/>
        <v>120079.38947077841</v>
      </c>
      <c r="E72" s="9">
        <f t="shared" si="2"/>
        <v>204076.6067614113</v>
      </c>
    </row>
    <row r="73" spans="1:5" x14ac:dyDescent="0.25">
      <c r="A73" s="3">
        <v>42735</v>
      </c>
      <c r="C73" s="9">
        <f t="shared" si="0"/>
        <v>156532.28725146156</v>
      </c>
      <c r="D73" s="9">
        <f t="shared" si="1"/>
        <v>113017.14265555434</v>
      </c>
      <c r="E73" s="9">
        <f t="shared" si="2"/>
        <v>200047.43184736877</v>
      </c>
    </row>
    <row r="74" spans="1:5" x14ac:dyDescent="0.25">
      <c r="A74" s="3">
        <v>42766</v>
      </c>
      <c r="C74" s="9">
        <f t="shared" si="0"/>
        <v>152725.89340337194</v>
      </c>
      <c r="D74" s="9">
        <f t="shared" si="1"/>
        <v>107734.03157631535</v>
      </c>
      <c r="E74" s="9">
        <f t="shared" si="2"/>
        <v>197717.75523042853</v>
      </c>
    </row>
    <row r="75" spans="1:5" x14ac:dyDescent="0.25">
      <c r="A75" s="3">
        <v>42797</v>
      </c>
      <c r="C75" s="9">
        <f t="shared" si="0"/>
        <v>159561.49606750708</v>
      </c>
      <c r="D75" s="9">
        <f t="shared" si="1"/>
        <v>113139.86908043141</v>
      </c>
      <c r="E75" s="9">
        <f t="shared" si="2"/>
        <v>205983.12305458274</v>
      </c>
    </row>
    <row r="76" spans="1:5" x14ac:dyDescent="0.25">
      <c r="A76" s="3">
        <v>42825</v>
      </c>
      <c r="C76" s="9">
        <f t="shared" si="0"/>
        <v>156348.73500041018</v>
      </c>
      <c r="D76" s="9">
        <f t="shared" si="1"/>
        <v>108534.75871822031</v>
      </c>
      <c r="E76" s="9">
        <f t="shared" si="2"/>
        <v>204162.71128260004</v>
      </c>
    </row>
    <row r="77" spans="1:5" x14ac:dyDescent="0.25">
      <c r="A77" s="3">
        <v>42856</v>
      </c>
      <c r="C77" s="9">
        <f t="shared" si="0"/>
        <v>154988.57904260277</v>
      </c>
      <c r="D77" s="9">
        <f t="shared" si="1"/>
        <v>105816.48078108442</v>
      </c>
      <c r="E77" s="9">
        <f t="shared" si="2"/>
        <v>204160.67730412111</v>
      </c>
    </row>
    <row r="78" spans="1:5" x14ac:dyDescent="0.25">
      <c r="A78" s="3">
        <v>42886</v>
      </c>
      <c r="C78" s="9">
        <f t="shared" si="0"/>
        <v>162402.79454676507</v>
      </c>
      <c r="D78" s="9">
        <f t="shared" si="1"/>
        <v>111904.03020423296</v>
      </c>
      <c r="E78" s="9">
        <f t="shared" si="2"/>
        <v>212901.55888929719</v>
      </c>
    </row>
    <row r="79" spans="1:5" x14ac:dyDescent="0.25">
      <c r="A79" s="3">
        <v>42917</v>
      </c>
      <c r="C79" s="9">
        <f t="shared" si="0"/>
        <v>215040.46537636998</v>
      </c>
      <c r="D79" s="9">
        <f t="shared" si="1"/>
        <v>163244.0641946668</v>
      </c>
      <c r="E79" s="9">
        <f t="shared" si="2"/>
        <v>266836.86655807315</v>
      </c>
    </row>
    <row r="80" spans="1:5" x14ac:dyDescent="0.25">
      <c r="A80" s="3">
        <v>42947</v>
      </c>
      <c r="C80" s="9">
        <f t="shared" si="0"/>
        <v>200381.17918878104</v>
      </c>
      <c r="D80" s="9">
        <f t="shared" si="1"/>
        <v>147314.03151137085</v>
      </c>
      <c r="E80" s="9">
        <f t="shared" si="2"/>
        <v>253448.32686619123</v>
      </c>
    </row>
    <row r="81" spans="1:5" x14ac:dyDescent="0.25">
      <c r="A81" s="3">
        <v>42978</v>
      </c>
      <c r="C81" s="9">
        <f t="shared" si="0"/>
        <v>209843.72995673679</v>
      </c>
      <c r="D81" s="9">
        <f t="shared" si="1"/>
        <v>155530.82954386485</v>
      </c>
      <c r="E81" s="9">
        <f t="shared" si="2"/>
        <v>264156.63036960876</v>
      </c>
    </row>
    <row r="82" spans="1:5" x14ac:dyDescent="0.25">
      <c r="A82" s="3">
        <v>43009</v>
      </c>
      <c r="C82" s="9">
        <f t="shared" si="0"/>
        <v>159197.46834281113</v>
      </c>
      <c r="D82" s="9">
        <f t="shared" si="1"/>
        <v>103662.11806284089</v>
      </c>
      <c r="E82" s="9">
        <f t="shared" si="2"/>
        <v>214732.81862278137</v>
      </c>
    </row>
    <row r="83" spans="1:5" x14ac:dyDescent="0.25">
      <c r="A83" s="3">
        <v>43039</v>
      </c>
      <c r="C83" s="9">
        <f t="shared" si="0"/>
        <v>158675.73497705994</v>
      </c>
      <c r="D83" s="9">
        <f t="shared" si="1"/>
        <v>101939.72268845269</v>
      </c>
      <c r="E83" s="9">
        <f t="shared" si="2"/>
        <v>215411.74726566719</v>
      </c>
    </row>
    <row r="84" spans="1:5" x14ac:dyDescent="0.25">
      <c r="A84" s="3">
        <v>43070</v>
      </c>
      <c r="C84" s="9">
        <f t="shared" si="0"/>
        <v>166569.2551016623</v>
      </c>
      <c r="D84" s="9">
        <f t="shared" si="1"/>
        <v>108653.00505250812</v>
      </c>
      <c r="E84" s="9">
        <f t="shared" si="2"/>
        <v>224485.50515081649</v>
      </c>
    </row>
    <row r="85" spans="1:5" x14ac:dyDescent="0.25">
      <c r="A85" s="3">
        <v>43100</v>
      </c>
      <c r="C85" s="9">
        <f t="shared" si="0"/>
        <v>161023.54423702901</v>
      </c>
      <c r="D85" s="9">
        <f t="shared" si="1"/>
        <v>101946.24819054377</v>
      </c>
      <c r="E85" s="9">
        <f t="shared" si="2"/>
        <v>220100.84028351423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showGridLines="0" tabSelected="1" zoomScale="115" zoomScaleNormal="115" workbookViewId="0">
      <selection activeCell="A18" sqref="A18"/>
    </sheetView>
  </sheetViews>
  <sheetFormatPr defaultRowHeight="15" x14ac:dyDescent="0.25"/>
  <cols>
    <col min="1" max="1" width="33.140625" customWidth="1"/>
    <col min="2" max="13" width="10.140625" customWidth="1"/>
    <col min="14" max="14" width="11.42578125" customWidth="1"/>
  </cols>
  <sheetData>
    <row r="1" spans="1:27" s="2" customFormat="1" x14ac:dyDescent="0.25">
      <c r="B1" s="11">
        <v>42035</v>
      </c>
      <c r="C1" s="11">
        <v>42063</v>
      </c>
      <c r="D1" s="11">
        <v>42094</v>
      </c>
      <c r="E1" s="11">
        <v>42124</v>
      </c>
      <c r="F1" s="11">
        <v>42155</v>
      </c>
      <c r="G1" s="11">
        <v>42185</v>
      </c>
      <c r="H1" s="11">
        <v>42216</v>
      </c>
      <c r="I1" s="11">
        <v>42247</v>
      </c>
      <c r="J1" s="11">
        <v>42277</v>
      </c>
      <c r="K1" s="11">
        <v>42308</v>
      </c>
      <c r="L1" s="11">
        <v>42338</v>
      </c>
      <c r="M1" s="11">
        <v>42369</v>
      </c>
      <c r="N1" s="12" t="s">
        <v>6</v>
      </c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ht="15.75" thickBot="1" x14ac:dyDescent="0.3">
      <c r="A2" t="s">
        <v>10</v>
      </c>
      <c r="B2" s="14">
        <v>145426</v>
      </c>
      <c r="C2" s="14">
        <v>142441</v>
      </c>
      <c r="D2" s="14">
        <v>147658</v>
      </c>
      <c r="E2" s="14">
        <v>141885</v>
      </c>
      <c r="F2" s="14">
        <v>158869</v>
      </c>
      <c r="G2" s="14">
        <v>229855</v>
      </c>
      <c r="H2" s="14">
        <v>225515</v>
      </c>
      <c r="I2" s="14">
        <v>217622</v>
      </c>
      <c r="J2" s="14">
        <v>136915</v>
      </c>
      <c r="K2" s="14">
        <v>151604</v>
      </c>
      <c r="L2" s="14">
        <v>158375</v>
      </c>
      <c r="M2" s="14">
        <v>150336</v>
      </c>
      <c r="N2" s="16">
        <f>SUM(B2:M2)</f>
        <v>2006501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75" thickTop="1" x14ac:dyDescent="0.25"/>
    <row r="5" spans="1:27" x14ac:dyDescent="0.25">
      <c r="A5" t="s">
        <v>9</v>
      </c>
      <c r="B5" s="11">
        <v>42400</v>
      </c>
      <c r="C5" s="11">
        <v>42429</v>
      </c>
      <c r="D5" s="11">
        <v>42460</v>
      </c>
      <c r="E5" s="11">
        <v>42490</v>
      </c>
      <c r="F5" s="11">
        <v>42521</v>
      </c>
      <c r="G5" s="11">
        <v>42551</v>
      </c>
      <c r="H5" s="11">
        <v>42582</v>
      </c>
      <c r="I5" s="11">
        <v>42613</v>
      </c>
      <c r="J5" s="11">
        <v>42643</v>
      </c>
      <c r="K5" s="11">
        <v>42674</v>
      </c>
      <c r="L5" s="11">
        <v>42704</v>
      </c>
      <c r="M5" s="11">
        <v>42735</v>
      </c>
      <c r="N5" s="12" t="s">
        <v>6</v>
      </c>
    </row>
    <row r="6" spans="1:27" ht="15.75" thickBot="1" x14ac:dyDescent="0.3">
      <c r="A6" t="s">
        <v>8</v>
      </c>
      <c r="B6" s="15">
        <v>172600.98644067801</v>
      </c>
      <c r="C6" s="15">
        <v>173040.69911086399</v>
      </c>
      <c r="D6" s="15">
        <v>173480.41178105</v>
      </c>
      <c r="E6" s="15">
        <v>173920.124451237</v>
      </c>
      <c r="F6" s="15">
        <v>174359.83712142301</v>
      </c>
      <c r="G6" s="15">
        <v>174799.549791609</v>
      </c>
      <c r="H6" s="15">
        <v>175239.26246179501</v>
      </c>
      <c r="I6" s="15">
        <v>175678.97513198099</v>
      </c>
      <c r="J6" s="15">
        <v>176118.687802167</v>
      </c>
      <c r="K6" s="15">
        <v>176558.40047235301</v>
      </c>
      <c r="L6" s="15">
        <v>176998.11314254001</v>
      </c>
      <c r="M6" s="15">
        <v>177437.82581272599</v>
      </c>
      <c r="N6" s="16">
        <f>SUM(B6:M6)</f>
        <v>2100232.8735204227</v>
      </c>
    </row>
    <row r="7" spans="1:27" ht="16.5" thickTop="1" thickBot="1" x14ac:dyDescent="0.3">
      <c r="A7" t="s">
        <v>7</v>
      </c>
      <c r="B7" s="15">
        <f>B6-(B6*0.05)</f>
        <v>163970.9371186441</v>
      </c>
      <c r="C7" s="15">
        <f t="shared" ref="C7:M7" si="0">C6-(C6*0.05)</f>
        <v>164388.66415532079</v>
      </c>
      <c r="D7" s="15">
        <f t="shared" si="0"/>
        <v>164806.39119199751</v>
      </c>
      <c r="E7" s="15">
        <f t="shared" si="0"/>
        <v>165224.11822867516</v>
      </c>
      <c r="F7" s="15">
        <f t="shared" si="0"/>
        <v>165641.84526535188</v>
      </c>
      <c r="G7" s="15">
        <f t="shared" si="0"/>
        <v>166059.57230202854</v>
      </c>
      <c r="H7" s="15">
        <f t="shared" si="0"/>
        <v>166477.29933870526</v>
      </c>
      <c r="I7" s="15">
        <f t="shared" si="0"/>
        <v>166895.02637538195</v>
      </c>
      <c r="J7" s="15">
        <f t="shared" si="0"/>
        <v>167312.75341205864</v>
      </c>
      <c r="K7" s="15">
        <f t="shared" si="0"/>
        <v>167730.48044873535</v>
      </c>
      <c r="L7" s="15">
        <f t="shared" si="0"/>
        <v>168148.207485413</v>
      </c>
      <c r="M7" s="15">
        <f t="shared" si="0"/>
        <v>168565.93452208969</v>
      </c>
      <c r="N7" s="16">
        <f t="shared" ref="N7:N8" si="1">SUM(B7:M7)</f>
        <v>1995221.2298444018</v>
      </c>
    </row>
    <row r="8" spans="1:27" ht="16.5" thickTop="1" thickBot="1" x14ac:dyDescent="0.3">
      <c r="A8" t="s">
        <v>12</v>
      </c>
      <c r="B8" s="15">
        <f>B6+(B6*0.05)</f>
        <v>181231.03576271192</v>
      </c>
      <c r="C8" s="15">
        <f t="shared" ref="C8:M8" si="2">C6+(C6*0.05)</f>
        <v>181692.7340664072</v>
      </c>
      <c r="D8" s="15">
        <f t="shared" si="2"/>
        <v>182154.4323701025</v>
      </c>
      <c r="E8" s="15">
        <f t="shared" si="2"/>
        <v>182616.13067379885</v>
      </c>
      <c r="F8" s="15">
        <f t="shared" si="2"/>
        <v>183077.82897749415</v>
      </c>
      <c r="G8" s="15">
        <f t="shared" si="2"/>
        <v>183539.52728118945</v>
      </c>
      <c r="H8" s="15">
        <f t="shared" si="2"/>
        <v>184001.22558488476</v>
      </c>
      <c r="I8" s="15">
        <f t="shared" si="2"/>
        <v>184462.92388858003</v>
      </c>
      <c r="J8" s="15">
        <f t="shared" si="2"/>
        <v>184924.62219227536</v>
      </c>
      <c r="K8" s="15">
        <f t="shared" si="2"/>
        <v>185386.32049597066</v>
      </c>
      <c r="L8" s="15">
        <f t="shared" si="2"/>
        <v>185848.01879966701</v>
      </c>
      <c r="M8" s="15">
        <f t="shared" si="2"/>
        <v>186309.71710336229</v>
      </c>
      <c r="N8" s="16">
        <f t="shared" si="1"/>
        <v>2205244.5171964439</v>
      </c>
    </row>
    <row r="9" spans="1:27" ht="15.75" thickTop="1" x14ac:dyDescent="0.25"/>
    <row r="11" spans="1:27" x14ac:dyDescent="0.25">
      <c r="A11" s="2" t="s">
        <v>11</v>
      </c>
      <c r="B11" s="11">
        <v>42400</v>
      </c>
      <c r="C11" s="11">
        <v>42429</v>
      </c>
      <c r="D11" s="11">
        <v>42460</v>
      </c>
      <c r="E11" s="11">
        <v>42490</v>
      </c>
      <c r="F11" s="11">
        <v>42521</v>
      </c>
      <c r="G11" s="11">
        <v>42551</v>
      </c>
      <c r="H11" s="11">
        <v>42582</v>
      </c>
      <c r="I11" s="11">
        <v>42613</v>
      </c>
      <c r="J11" s="11">
        <v>42643</v>
      </c>
      <c r="K11" s="11">
        <v>42674</v>
      </c>
      <c r="L11" s="11">
        <v>42704</v>
      </c>
      <c r="M11" s="11">
        <v>42735</v>
      </c>
      <c r="N11" s="12" t="s">
        <v>6</v>
      </c>
    </row>
    <row r="12" spans="1:27" ht="15.75" thickBot="1" x14ac:dyDescent="0.3">
      <c r="A12" t="s">
        <v>8</v>
      </c>
      <c r="B12" s="13">
        <f>$N$6/$N$2*B2</f>
        <v>152219.44363076868</v>
      </c>
      <c r="C12" s="13">
        <f t="shared" ref="C12:M12" si="3">$N$6/$N$2*C2</f>
        <v>149095.00206435108</v>
      </c>
      <c r="D12" s="13">
        <f t="shared" si="3"/>
        <v>154555.70948545681</v>
      </c>
      <c r="E12" s="13">
        <f t="shared" si="3"/>
        <v>148513.02902886426</v>
      </c>
      <c r="F12" s="13">
        <f t="shared" si="3"/>
        <v>166290.42117762016</v>
      </c>
      <c r="G12" s="13">
        <f t="shared" si="3"/>
        <v>240592.46775508049</v>
      </c>
      <c r="H12" s="13">
        <f t="shared" si="3"/>
        <v>236049.72859318691</v>
      </c>
      <c r="I12" s="13">
        <f t="shared" si="3"/>
        <v>227788.01426027768</v>
      </c>
      <c r="J12" s="13">
        <f t="shared" si="3"/>
        <v>143310.85998863127</v>
      </c>
      <c r="K12" s="13">
        <f t="shared" si="3"/>
        <v>158686.04329486511</v>
      </c>
      <c r="L12" s="13">
        <f t="shared" si="3"/>
        <v>165773.34441587466</v>
      </c>
      <c r="M12" s="13">
        <f t="shared" si="3"/>
        <v>157358.80982544553</v>
      </c>
      <c r="N12" s="16">
        <f>SUM(B12:M12)</f>
        <v>2100232.8735204227</v>
      </c>
    </row>
    <row r="13" spans="1:27" ht="16.5" thickTop="1" thickBot="1" x14ac:dyDescent="0.3">
      <c r="A13" t="s">
        <v>7</v>
      </c>
      <c r="B13" s="13">
        <f>$N$7/$N$2*B2</f>
        <v>144608.47144923027</v>
      </c>
      <c r="C13" s="13">
        <f t="shared" ref="C13:M13" si="4">$N$7/$N$2*C2</f>
        <v>141640.25196113356</v>
      </c>
      <c r="D13" s="13">
        <f t="shared" si="4"/>
        <v>146827.92401118399</v>
      </c>
      <c r="E13" s="13">
        <f t="shared" si="4"/>
        <v>141087.37757742108</v>
      </c>
      <c r="F13" s="13">
        <f t="shared" si="4"/>
        <v>157975.90011873917</v>
      </c>
      <c r="G13" s="13">
        <f t="shared" si="4"/>
        <v>228562.8443673265</v>
      </c>
      <c r="H13" s="13">
        <f t="shared" si="4"/>
        <v>224247.24216352761</v>
      </c>
      <c r="I13" s="13">
        <f t="shared" si="4"/>
        <v>216398.61354726384</v>
      </c>
      <c r="J13" s="13">
        <f t="shared" si="4"/>
        <v>136145.31698919975</v>
      </c>
      <c r="K13" s="13">
        <f t="shared" si="4"/>
        <v>150751.7411301219</v>
      </c>
      <c r="L13" s="13">
        <f t="shared" si="4"/>
        <v>157484.67719508096</v>
      </c>
      <c r="M13" s="13">
        <f t="shared" si="4"/>
        <v>149490.86933417327</v>
      </c>
      <c r="N13" s="16">
        <f t="shared" ref="N13:N14" si="5">SUM(B13:M13)</f>
        <v>1995221.2298444021</v>
      </c>
    </row>
    <row r="14" spans="1:27" ht="16.5" thickTop="1" thickBot="1" x14ac:dyDescent="0.3">
      <c r="A14" t="s">
        <v>12</v>
      </c>
      <c r="B14" s="13">
        <f>$N$8/$N$2*B2</f>
        <v>159830.41581230712</v>
      </c>
      <c r="C14" s="13">
        <f t="shared" ref="C14:M14" si="6">$N$8/$N$2*C2</f>
        <v>156549.75216756866</v>
      </c>
      <c r="D14" s="13">
        <f t="shared" si="6"/>
        <v>162283.49495972967</v>
      </c>
      <c r="E14" s="13">
        <f t="shared" si="6"/>
        <v>155938.68048030749</v>
      </c>
      <c r="F14" s="13">
        <f t="shared" si="6"/>
        <v>174604.94223650117</v>
      </c>
      <c r="G14" s="13">
        <f t="shared" si="6"/>
        <v>252622.09114283454</v>
      </c>
      <c r="H14" s="13">
        <f t="shared" si="6"/>
        <v>247852.21502284627</v>
      </c>
      <c r="I14" s="13">
        <f t="shared" si="6"/>
        <v>239177.41497329157</v>
      </c>
      <c r="J14" s="13">
        <f t="shared" si="6"/>
        <v>150476.40298806285</v>
      </c>
      <c r="K14" s="13">
        <f t="shared" si="6"/>
        <v>166620.34545960839</v>
      </c>
      <c r="L14" s="13">
        <f t="shared" si="6"/>
        <v>174062.01163666841</v>
      </c>
      <c r="M14" s="13">
        <f t="shared" si="6"/>
        <v>165226.75031671781</v>
      </c>
      <c r="N14" s="16">
        <f t="shared" si="5"/>
        <v>2205244.5171964439</v>
      </c>
    </row>
    <row r="15" spans="1:27" ht="15.75" thickTop="1" x14ac:dyDescent="0.25">
      <c r="N15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Original Data</vt:lpstr>
      <vt:lpstr>Forecast</vt:lpstr>
      <vt:lpstr>Manually Seasonalized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Carlton Collins</dc:creator>
  <cp:lastModifiedBy>Carlton Collins</cp:lastModifiedBy>
  <cp:lastPrinted>2016-03-28T23:24:17Z</cp:lastPrinted>
  <dcterms:created xsi:type="dcterms:W3CDTF">2016-03-22T21:25:21Z</dcterms:created>
  <dcterms:modified xsi:type="dcterms:W3CDTF">2016-08-02T18:35:37Z</dcterms:modified>
</cp:coreProperties>
</file>